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27795" windowHeight="13035" activeTab="0"/>
  </bookViews>
  <sheets>
    <sheet name="2018 г." sheetId="1" r:id="rId1"/>
  </sheets>
  <externalReferences>
    <externalReference r:id="rId4"/>
  </externalReferences>
  <definedNames>
    <definedName name="TABLE" localSheetId="0">'2018 г.'!$A$8:$F$44</definedName>
    <definedName name="_xlnm.Print_Titles" localSheetId="0">'2018 г.'!$8:$8</definedName>
    <definedName name="_xlnm.Print_Area" localSheetId="0">'2018 г.'!$A$1:$F$106</definedName>
  </definedNames>
  <calcPr fullCalcOnLoad="1"/>
</workbook>
</file>

<file path=xl/sharedStrings.xml><?xml version="1.0" encoding="utf-8"?>
<sst xmlns="http://schemas.openxmlformats.org/spreadsheetml/2006/main" count="259" uniqueCount="100">
  <si>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</si>
  <si>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</si>
  <si>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</si>
  <si>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</si>
  <si>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</si>
  <si>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</si>
  <si>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</si>
  <si>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</si>
  <si>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</si>
  <si>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</si>
  <si>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</si>
  <si>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</si>
  <si>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</si>
  <si>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</si>
  <si>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</si>
  <si>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</si>
  <si>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</si>
  <si>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</si>
  <si>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</si>
  <si>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</si>
  <si>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</si>
  <si>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</si>
  <si>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</si>
  <si>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</si>
  <si>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в том числе: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</si>
  <si>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</si>
  <si>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</si>
  <si>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</si>
  <si>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</si>
  <si>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</si>
  <si>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</si>
  <si>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</si>
  <si>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</si>
  <si>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</si>
  <si>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</si>
  <si>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</si>
  <si>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</si>
  <si>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</si>
  <si>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</si>
  <si>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</si>
  <si>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</si>
  <si>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</si>
  <si>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</si>
  <si>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</si>
  <si>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</si>
  <si>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</si>
  <si>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</si>
  <si>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</si>
  <si>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</si>
  <si>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</si>
  <si>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</si>
  <si>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</si>
  <si>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</si>
  <si>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</si>
  <si>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</si>
  <si>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</si>
  <si>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</si>
  <si>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</si>
  <si>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</si>
  <si>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</si>
  <si>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</si>
  <si>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тыс. штук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</si>
  <si>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</si>
  <si>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</si>
  <si>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</si>
  <si>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</si>
  <si>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</si>
  <si>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</si>
  <si>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</si>
  <si>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</si>
  <si>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</si>
  <si>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</si>
  <si>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</si>
  <si>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</si>
  <si>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</si>
  <si>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</si>
  <si>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</si>
  <si>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</si>
  <si>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</si>
  <si>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</si>
  <si>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</si>
  <si>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</si>
  <si>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</si>
  <si>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</si>
  <si>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</si>
  <si>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</si>
  <si>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</si>
  <si>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</si>
  <si>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</si>
  <si>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</si>
  <si>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</si>
  <si>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t>нет</t>
  </si>
  <si>
    <t>ОАО "ХАБАРОВСКИЙ АЭРОПОРТ"</t>
  </si>
  <si>
    <t xml:space="preserve"> </t>
  </si>
  <si>
    <t>Приложение № 3
к предложению о размере цен (тарифов), долгосрочных параметров регулирования Постановления Правительства РФ от 21 января 2004 г. № 24</t>
  </si>
  <si>
    <t>Основные показатели деятельности</t>
  </si>
  <si>
    <t>Фактические показатели за 2016 г.</t>
  </si>
  <si>
    <t>Показатели, утвержденные 
на 2017 г.</t>
  </si>
  <si>
    <t>Предложение предприятия
на 2018 г.</t>
  </si>
  <si>
    <t>* Базовый период - год, предшествующий расчетному периоду регулирования.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</si>
</sst>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%"/>
  </numFmts>
  <fonts count="2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theme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left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left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173" fontId="1" fillId="0" borderId="13" xfId="0" applyNumberFormat="1" applyFont="1" applyFill="1" applyBorder="1" applyAlignment="1">
      <alignment horizontal="center" vertical="center"/>
    </xf>
    <xf numFmtId="173" fontId="1" fillId="0" borderId="14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15" xfId="53" applyFont="1" applyFill="1" applyBorder="1" applyAlignment="1">
      <alignment horizontal="center" vertical="center" wrapText="1"/>
      <protection/>
    </xf>
    <xf numFmtId="0" fontId="1" fillId="0" borderId="16" xfId="53" applyFont="1" applyFill="1" applyBorder="1" applyAlignment="1">
      <alignment horizontal="left" vertical="center" wrapText="1"/>
      <protection/>
    </xf>
    <xf numFmtId="0" fontId="1" fillId="0" borderId="16" xfId="53" applyFont="1" applyFill="1" applyBorder="1" applyAlignment="1">
      <alignment horizontal="center" vertical="center" wrapText="1"/>
      <protection/>
    </xf>
    <xf numFmtId="173" fontId="1" fillId="0" borderId="16" xfId="0" applyNumberFormat="1" applyFont="1" applyFill="1" applyBorder="1" applyAlignment="1">
      <alignment horizontal="center" vertical="center"/>
    </xf>
    <xf numFmtId="173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0" fillId="0" borderId="10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left" vertical="center" wrapText="1" indent="2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0" fontId="1" fillId="0" borderId="20" xfId="53" applyFont="1" applyFill="1" applyBorder="1" applyAlignment="1">
      <alignment horizontal="left" vertical="center" wrapText="1"/>
      <protection/>
    </xf>
    <xf numFmtId="0" fontId="1" fillId="0" borderId="20" xfId="53" applyFont="1" applyFill="1" applyBorder="1" applyAlignment="1">
      <alignment horizontal="center" vertical="center" wrapText="1"/>
      <protection/>
    </xf>
    <xf numFmtId="173" fontId="1" fillId="0" borderId="20" xfId="0" applyNumberFormat="1" applyFont="1" applyFill="1" applyBorder="1" applyAlignment="1">
      <alignment horizontal="center" vertical="center"/>
    </xf>
    <xf numFmtId="173" fontId="1" fillId="0" borderId="21" xfId="0" applyNumberFormat="1" applyFont="1" applyFill="1" applyBorder="1" applyAlignment="1">
      <alignment horizontal="center" vertical="center"/>
    </xf>
    <xf numFmtId="0" fontId="1" fillId="0" borderId="16" xfId="53" applyFont="1" applyFill="1" applyBorder="1" applyAlignment="1">
      <alignment horizontal="left" vertical="center" wrapText="1" indent="2"/>
      <protection/>
    </xf>
    <xf numFmtId="0" fontId="1" fillId="0" borderId="22" xfId="53" applyFont="1" applyFill="1" applyBorder="1" applyAlignment="1">
      <alignment horizontal="center" vertical="center" wrapText="1"/>
      <protection/>
    </xf>
    <xf numFmtId="173" fontId="1" fillId="0" borderId="22" xfId="0" applyNumberFormat="1" applyFont="1" applyFill="1" applyBorder="1" applyAlignment="1">
      <alignment horizontal="center" vertical="center"/>
    </xf>
    <xf numFmtId="173" fontId="1" fillId="0" borderId="23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 vertical="center"/>
    </xf>
    <xf numFmtId="0" fontId="20" fillId="0" borderId="11" xfId="53" applyFont="1" applyFill="1" applyBorder="1" applyAlignment="1">
      <alignment horizontal="left" vertical="center" wrapText="1"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173" fontId="20" fillId="0" borderId="11" xfId="0" applyNumberFormat="1" applyFont="1" applyFill="1" applyBorder="1" applyAlignment="1">
      <alignment horizontal="center" vertical="center"/>
    </xf>
    <xf numFmtId="173" fontId="20" fillId="0" borderId="24" xfId="0" applyNumberFormat="1" applyFont="1" applyFill="1" applyBorder="1" applyAlignment="1">
      <alignment horizontal="center" vertical="center"/>
    </xf>
    <xf numFmtId="0" fontId="1" fillId="0" borderId="22" xfId="53" applyFont="1" applyFill="1" applyBorder="1" applyAlignment="1">
      <alignment horizontal="left" vertical="center" wrapText="1"/>
      <protection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_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78;&#1077;&#1076;&#1085;&#1077;&#1085;&#1074;&#1085;&#1086;%20&#1076;&#1083;&#1103;%20&#1055;&#1069;&#1054;\&#1058;&#1072;&#1088;&#1080;&#1092;&#1085;&#1072;&#1103;%20&#1082;&#1086;&#1084;&#1087;&#1072;&#1085;&#1080;&#1103;%202018-2022\&#1069;&#1083;&#1077;&#1082;&#1090;&#1088;&#1086;&#1101;&#1085;&#1077;&#1088;&#1075;&#1080;&#1103;%202018\&#1069;&#1083;&#1077;&#1082;&#1090;&#1088;&#1086;&#1101;&#1085;&#1077;&#1088;&#1075;&#1080;&#1103;%202018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Приложение к приказу"/>
      <sheetName val="Реестр на 2017 год"/>
      <sheetName val="Реестр на 2018 год"/>
      <sheetName val="Анкета 2018"/>
      <sheetName val="Расчет % отпуска 2018"/>
      <sheetName val="Объём подстанций 2017"/>
      <sheetName val="Объём подстанций 2018"/>
      <sheetName val="Система усл. единиц 2017"/>
      <sheetName val="Система усл. единиц 2018"/>
      <sheetName val="Структура полез. отп. 2016,2017"/>
      <sheetName val="Структура полез. отп. 2018"/>
      <sheetName val="Перечень абонентов 2017 "/>
      <sheetName val="Перечень абонентов 2018"/>
      <sheetName val="Смета 2017"/>
      <sheetName val="Смета 2018"/>
      <sheetName val="Осн.материалы факт 2015"/>
      <sheetName val="Осн.материалы факт 2016"/>
      <sheetName val="Вспом.материалы факт 2015"/>
      <sheetName val="Вспом.материалы факт 2016"/>
      <sheetName val="Ремонт 2017"/>
      <sheetName val="Ремонт 2018"/>
      <sheetName val="Эл.энергия 2017"/>
      <sheetName val="Эл.энергия 2018"/>
      <sheetName val="Табл.П1.16 2017"/>
      <sheetName val="Табл.П1.16 2018"/>
      <sheetName val="Страховые взносы 2018"/>
      <sheetName val="ФЗП 2017 ОООиНТ"/>
      <sheetName val="Страховые взносы 2017"/>
      <sheetName val="Амортизация 2016"/>
      <sheetName val="Амортизация 2017"/>
      <sheetName val="Амортизация 2018"/>
      <sheetName val="Прочие на 2017"/>
      <sheetName val="Прочие на 2018"/>
      <sheetName val="Связь 2017"/>
      <sheetName val="Связь 2018"/>
      <sheetName val="Комм расходы 2017"/>
      <sheetName val="Комм расходы 2018"/>
      <sheetName val="Налог на имущ.2017"/>
      <sheetName val="Налог на имущ.2018"/>
      <sheetName val="Земельный налог 2017"/>
      <sheetName val="Земельный налог 2018"/>
      <sheetName val="Общехоз 2017"/>
      <sheetName val="Общехоз 2018"/>
      <sheetName val="Прибыль 2017"/>
      <sheetName val="Прибыль 2018"/>
      <sheetName val="План 2016 "/>
      <sheetName val="Факт эл.эн.15"/>
      <sheetName val="Эл.энергия 2016"/>
      <sheetName val="На 01.01.2015 г."/>
      <sheetName val="На 01.01.2016 г."/>
      <sheetName val="9 (12 мес)"/>
    </sheetNames>
    <sheetDataSet>
      <sheetData sheetId="25">
        <row r="9">
          <cell r="F9">
            <v>3</v>
          </cell>
          <cell r="I9">
            <v>2.85</v>
          </cell>
          <cell r="Q9">
            <v>3.21525</v>
          </cell>
        </row>
        <row r="35">
          <cell r="E35">
            <v>26070.294508837334</v>
          </cell>
          <cell r="I35">
            <v>27323.68642392048</v>
          </cell>
          <cell r="Q35">
            <v>28505.401071957327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8.375" style="17" customWidth="1"/>
    <col min="2" max="2" width="28.00390625" style="17" customWidth="1"/>
    <col min="3" max="3" width="12.25390625" style="17" customWidth="1"/>
    <col min="4" max="6" width="25.75390625" style="17" customWidth="1"/>
    <col min="7" max="7" width="9.125" style="17" customWidth="1"/>
    <col min="8" max="8" width="10.125" style="17" bestFit="1" customWidth="1"/>
    <col min="9" max="9" width="10.25390625" style="17" bestFit="1" customWidth="1"/>
    <col min="10" max="16384" width="9.125" style="17" customWidth="1"/>
  </cols>
  <sheetData>
    <row r="1" ht="77.25" customHeight="1">
      <c r="F1" s="18" t="s">
        <v>94</v>
      </c>
    </row>
    <row r="5" spans="1:6" ht="16.5">
      <c r="A5" s="43" t="s">
        <v>95</v>
      </c>
      <c r="B5" s="44"/>
      <c r="C5" s="44"/>
      <c r="D5" s="44"/>
      <c r="E5" s="44"/>
      <c r="F5" s="44"/>
    </row>
    <row r="6" spans="1:6" ht="15.75">
      <c r="A6" s="45" t="s">
        <v>92</v>
      </c>
      <c r="B6" s="45"/>
      <c r="C6" s="45"/>
      <c r="D6" s="45"/>
      <c r="E6" s="45"/>
      <c r="F6" s="45"/>
    </row>
    <row r="7" ht="16.5" thickBot="1"/>
    <row r="8" spans="1:6" s="1" customFormat="1" ht="48" thickBot="1">
      <c r="A8" s="40" t="s">
        <v>23</v>
      </c>
      <c r="B8" s="41" t="s">
        <v>0</v>
      </c>
      <c r="C8" s="41" t="s">
        <v>1</v>
      </c>
      <c r="D8" s="41" t="s">
        <v>96</v>
      </c>
      <c r="E8" s="41" t="s">
        <v>97</v>
      </c>
      <c r="F8" s="42" t="s">
        <v>98</v>
      </c>
    </row>
    <row r="9" spans="1:6" ht="47.25">
      <c r="A9" s="20" t="s">
        <v>2</v>
      </c>
      <c r="B9" s="35" t="s">
        <v>25</v>
      </c>
      <c r="C9" s="36" t="s">
        <v>14</v>
      </c>
      <c r="D9" s="37">
        <v>6255.324</v>
      </c>
      <c r="E9" s="37">
        <v>5061.1813642068</v>
      </c>
      <c r="F9" s="38">
        <v>7125.335000000001</v>
      </c>
    </row>
    <row r="10" spans="1:6" ht="16.5" thickBot="1">
      <c r="A10" s="22"/>
      <c r="B10" s="39" t="s">
        <v>24</v>
      </c>
      <c r="C10" s="29"/>
      <c r="D10" s="30"/>
      <c r="E10" s="30"/>
      <c r="F10" s="31"/>
    </row>
    <row r="11" spans="1:6" ht="47.25">
      <c r="A11" s="23" t="s">
        <v>3</v>
      </c>
      <c r="B11" s="24" t="s">
        <v>26</v>
      </c>
      <c r="C11" s="25" t="s">
        <v>14</v>
      </c>
      <c r="D11" s="26">
        <v>0</v>
      </c>
      <c r="E11" s="26">
        <v>0</v>
      </c>
      <c r="F11" s="27">
        <v>0</v>
      </c>
    </row>
    <row r="12" spans="1:6" ht="31.5">
      <c r="A12" s="5" t="s">
        <v>27</v>
      </c>
      <c r="B12" s="6" t="s">
        <v>28</v>
      </c>
      <c r="C12" s="7" t="s">
        <v>14</v>
      </c>
      <c r="D12" s="8"/>
      <c r="E12" s="8"/>
      <c r="F12" s="9"/>
    </row>
    <row r="13" spans="1:6" ht="15.75">
      <c r="A13" s="5"/>
      <c r="B13" s="21" t="s">
        <v>29</v>
      </c>
      <c r="C13" s="7" t="s">
        <v>14</v>
      </c>
      <c r="D13" s="8"/>
      <c r="E13" s="8"/>
      <c r="F13" s="9"/>
    </row>
    <row r="14" spans="1:6" ht="15.75">
      <c r="A14" s="5"/>
      <c r="B14" s="21" t="s">
        <v>30</v>
      </c>
      <c r="C14" s="7" t="s">
        <v>14</v>
      </c>
      <c r="D14" s="8"/>
      <c r="E14" s="8"/>
      <c r="F14" s="9"/>
    </row>
    <row r="15" spans="1:6" ht="15.75">
      <c r="A15" s="5" t="s">
        <v>31</v>
      </c>
      <c r="B15" s="6" t="s">
        <v>32</v>
      </c>
      <c r="C15" s="7" t="s">
        <v>14</v>
      </c>
      <c r="D15" s="8"/>
      <c r="E15" s="8"/>
      <c r="F15" s="9"/>
    </row>
    <row r="16" spans="1:6" ht="15.75">
      <c r="A16" s="5"/>
      <c r="B16" s="21" t="s">
        <v>29</v>
      </c>
      <c r="C16" s="7" t="s">
        <v>14</v>
      </c>
      <c r="D16" s="8"/>
      <c r="E16" s="8"/>
      <c r="F16" s="9"/>
    </row>
    <row r="17" spans="1:6" ht="15.75">
      <c r="A17" s="5"/>
      <c r="B17" s="21" t="s">
        <v>30</v>
      </c>
      <c r="C17" s="7" t="s">
        <v>14</v>
      </c>
      <c r="D17" s="8"/>
      <c r="E17" s="8"/>
      <c r="F17" s="9"/>
    </row>
    <row r="18" spans="1:6" ht="16.5" thickBot="1">
      <c r="A18" s="12"/>
      <c r="B18" s="13" t="s">
        <v>24</v>
      </c>
      <c r="C18" s="14" t="s">
        <v>14</v>
      </c>
      <c r="D18" s="15"/>
      <c r="E18" s="15"/>
      <c r="F18" s="16"/>
    </row>
    <row r="19" spans="1:6" ht="141.75">
      <c r="A19" s="23" t="s">
        <v>33</v>
      </c>
      <c r="B19" s="24" t="s">
        <v>84</v>
      </c>
      <c r="C19" s="25" t="s">
        <v>14</v>
      </c>
      <c r="D19" s="26">
        <v>0</v>
      </c>
      <c r="E19" s="26">
        <v>0</v>
      </c>
      <c r="F19" s="27">
        <v>0</v>
      </c>
    </row>
    <row r="20" spans="1:6" ht="31.5">
      <c r="A20" s="5" t="s">
        <v>34</v>
      </c>
      <c r="B20" s="6" t="s">
        <v>28</v>
      </c>
      <c r="C20" s="7" t="s">
        <v>14</v>
      </c>
      <c r="D20" s="8"/>
      <c r="E20" s="8"/>
      <c r="F20" s="9"/>
    </row>
    <row r="21" spans="1:6" ht="15.75">
      <c r="A21" s="5"/>
      <c r="B21" s="21" t="s">
        <v>29</v>
      </c>
      <c r="C21" s="7" t="s">
        <v>14</v>
      </c>
      <c r="D21" s="8"/>
      <c r="E21" s="8"/>
      <c r="F21" s="9"/>
    </row>
    <row r="22" spans="1:6" ht="15.75">
      <c r="A22" s="5"/>
      <c r="B22" s="21" t="s">
        <v>30</v>
      </c>
      <c r="C22" s="7" t="s">
        <v>14</v>
      </c>
      <c r="D22" s="8"/>
      <c r="E22" s="8"/>
      <c r="F22" s="9"/>
    </row>
    <row r="23" spans="1:6" ht="15.75">
      <c r="A23" s="5" t="s">
        <v>35</v>
      </c>
      <c r="B23" s="6" t="s">
        <v>32</v>
      </c>
      <c r="C23" s="7" t="s">
        <v>14</v>
      </c>
      <c r="D23" s="8"/>
      <c r="E23" s="8"/>
      <c r="F23" s="9"/>
    </row>
    <row r="24" spans="1:6" ht="15.75">
      <c r="A24" s="5"/>
      <c r="B24" s="21" t="s">
        <v>29</v>
      </c>
      <c r="C24" s="7" t="s">
        <v>14</v>
      </c>
      <c r="D24" s="8"/>
      <c r="E24" s="8"/>
      <c r="F24" s="9"/>
    </row>
    <row r="25" spans="1:6" ht="16.5" thickBot="1">
      <c r="A25" s="12"/>
      <c r="B25" s="28" t="s">
        <v>30</v>
      </c>
      <c r="C25" s="14" t="s">
        <v>14</v>
      </c>
      <c r="D25" s="15"/>
      <c r="E25" s="15"/>
      <c r="F25" s="16"/>
    </row>
    <row r="26" spans="1:6" ht="110.25">
      <c r="A26" s="23" t="s">
        <v>36</v>
      </c>
      <c r="B26" s="24" t="s">
        <v>85</v>
      </c>
      <c r="C26" s="25" t="s">
        <v>14</v>
      </c>
      <c r="D26" s="26">
        <v>0</v>
      </c>
      <c r="E26" s="26">
        <v>0</v>
      </c>
      <c r="F26" s="27">
        <v>0</v>
      </c>
    </row>
    <row r="27" spans="1:6" ht="31.5">
      <c r="A27" s="5" t="s">
        <v>37</v>
      </c>
      <c r="B27" s="6" t="s">
        <v>28</v>
      </c>
      <c r="C27" s="7" t="s">
        <v>14</v>
      </c>
      <c r="D27" s="8"/>
      <c r="E27" s="8"/>
      <c r="F27" s="9"/>
    </row>
    <row r="28" spans="1:6" ht="15.75">
      <c r="A28" s="5"/>
      <c r="B28" s="21" t="s">
        <v>29</v>
      </c>
      <c r="C28" s="7" t="s">
        <v>14</v>
      </c>
      <c r="D28" s="8"/>
      <c r="E28" s="8"/>
      <c r="F28" s="9"/>
    </row>
    <row r="29" spans="1:6" ht="15.75">
      <c r="A29" s="5"/>
      <c r="B29" s="21" t="s">
        <v>30</v>
      </c>
      <c r="C29" s="7" t="s">
        <v>14</v>
      </c>
      <c r="D29" s="8"/>
      <c r="E29" s="8"/>
      <c r="F29" s="9"/>
    </row>
    <row r="30" spans="1:6" ht="15.75">
      <c r="A30" s="5" t="s">
        <v>38</v>
      </c>
      <c r="B30" s="6" t="s">
        <v>32</v>
      </c>
      <c r="C30" s="7" t="s">
        <v>14</v>
      </c>
      <c r="D30" s="8"/>
      <c r="E30" s="8"/>
      <c r="F30" s="9"/>
    </row>
    <row r="31" spans="1:6" ht="15.75">
      <c r="A31" s="5"/>
      <c r="B31" s="21" t="s">
        <v>29</v>
      </c>
      <c r="C31" s="7" t="s">
        <v>14</v>
      </c>
      <c r="D31" s="8"/>
      <c r="E31" s="8"/>
      <c r="F31" s="9"/>
    </row>
    <row r="32" spans="1:6" ht="16.5" thickBot="1">
      <c r="A32" s="12"/>
      <c r="B32" s="28" t="s">
        <v>30</v>
      </c>
      <c r="C32" s="14" t="s">
        <v>14</v>
      </c>
      <c r="D32" s="15"/>
      <c r="E32" s="15"/>
      <c r="F32" s="16"/>
    </row>
    <row r="33" spans="1:6" ht="126">
      <c r="A33" s="23" t="s">
        <v>39</v>
      </c>
      <c r="B33" s="24" t="s">
        <v>86</v>
      </c>
      <c r="C33" s="25" t="s">
        <v>14</v>
      </c>
      <c r="D33" s="26">
        <v>0</v>
      </c>
      <c r="E33" s="26">
        <v>0</v>
      </c>
      <c r="F33" s="27">
        <v>0</v>
      </c>
    </row>
    <row r="34" spans="1:6" ht="31.5">
      <c r="A34" s="5" t="s">
        <v>40</v>
      </c>
      <c r="B34" s="6" t="s">
        <v>28</v>
      </c>
      <c r="C34" s="7" t="s">
        <v>14</v>
      </c>
      <c r="D34" s="8"/>
      <c r="E34" s="8"/>
      <c r="F34" s="9"/>
    </row>
    <row r="35" spans="1:6" ht="15.75">
      <c r="A35" s="5"/>
      <c r="B35" s="21" t="s">
        <v>29</v>
      </c>
      <c r="C35" s="7" t="s">
        <v>14</v>
      </c>
      <c r="D35" s="8"/>
      <c r="E35" s="8"/>
      <c r="F35" s="9"/>
    </row>
    <row r="36" spans="1:6" ht="15.75">
      <c r="A36" s="5"/>
      <c r="B36" s="21" t="s">
        <v>30</v>
      </c>
      <c r="C36" s="7" t="s">
        <v>14</v>
      </c>
      <c r="D36" s="8"/>
      <c r="E36" s="8"/>
      <c r="F36" s="9"/>
    </row>
    <row r="37" spans="1:6" ht="15.75">
      <c r="A37" s="5" t="s">
        <v>41</v>
      </c>
      <c r="B37" s="6" t="s">
        <v>32</v>
      </c>
      <c r="C37" s="7" t="s">
        <v>14</v>
      </c>
      <c r="D37" s="8"/>
      <c r="E37" s="8"/>
      <c r="F37" s="9"/>
    </row>
    <row r="38" spans="1:6" ht="15.75">
      <c r="A38" s="5"/>
      <c r="B38" s="21" t="s">
        <v>29</v>
      </c>
      <c r="C38" s="7" t="s">
        <v>14</v>
      </c>
      <c r="D38" s="8"/>
      <c r="E38" s="8"/>
      <c r="F38" s="9"/>
    </row>
    <row r="39" spans="1:6" ht="16.5" thickBot="1">
      <c r="A39" s="12"/>
      <c r="B39" s="28" t="s">
        <v>30</v>
      </c>
      <c r="C39" s="14" t="s">
        <v>14</v>
      </c>
      <c r="D39" s="15"/>
      <c r="E39" s="15"/>
      <c r="F39" s="16"/>
    </row>
    <row r="40" spans="1:6" ht="141.75">
      <c r="A40" s="23" t="s">
        <v>42</v>
      </c>
      <c r="B40" s="24" t="s">
        <v>87</v>
      </c>
      <c r="C40" s="25" t="s">
        <v>14</v>
      </c>
      <c r="D40" s="26">
        <v>0</v>
      </c>
      <c r="E40" s="26">
        <v>0</v>
      </c>
      <c r="F40" s="27">
        <v>0</v>
      </c>
    </row>
    <row r="41" spans="1:6" ht="31.5">
      <c r="A41" s="5" t="s">
        <v>43</v>
      </c>
      <c r="B41" s="6" t="s">
        <v>28</v>
      </c>
      <c r="C41" s="7" t="s">
        <v>14</v>
      </c>
      <c r="D41" s="8"/>
      <c r="E41" s="8"/>
      <c r="F41" s="9"/>
    </row>
    <row r="42" spans="1:6" ht="15.75">
      <c r="A42" s="5"/>
      <c r="B42" s="21" t="s">
        <v>29</v>
      </c>
      <c r="C42" s="7" t="s">
        <v>14</v>
      </c>
      <c r="D42" s="8"/>
      <c r="E42" s="8"/>
      <c r="F42" s="9"/>
    </row>
    <row r="43" spans="1:6" ht="15.75">
      <c r="A43" s="5"/>
      <c r="B43" s="21" t="s">
        <v>30</v>
      </c>
      <c r="C43" s="7" t="s">
        <v>14</v>
      </c>
      <c r="D43" s="8"/>
      <c r="E43" s="8"/>
      <c r="F43" s="9"/>
    </row>
    <row r="44" spans="1:6" ht="15.75">
      <c r="A44" s="5" t="s">
        <v>44</v>
      </c>
      <c r="B44" s="6" t="s">
        <v>32</v>
      </c>
      <c r="C44" s="7" t="s">
        <v>14</v>
      </c>
      <c r="D44" s="8"/>
      <c r="E44" s="8"/>
      <c r="F44" s="9"/>
    </row>
    <row r="45" spans="1:6" ht="15.75">
      <c r="A45" s="5"/>
      <c r="B45" s="21" t="s">
        <v>29</v>
      </c>
      <c r="C45" s="7" t="s">
        <v>14</v>
      </c>
      <c r="D45" s="8"/>
      <c r="E45" s="8"/>
      <c r="F45" s="9"/>
    </row>
    <row r="46" spans="1:6" s="19" customFormat="1" ht="16.5" thickBot="1">
      <c r="A46" s="12"/>
      <c r="B46" s="28" t="s">
        <v>30</v>
      </c>
      <c r="C46" s="14" t="s">
        <v>14</v>
      </c>
      <c r="D46" s="15"/>
      <c r="E46" s="15"/>
      <c r="F46" s="16"/>
    </row>
    <row r="47" spans="1:6" s="19" customFormat="1" ht="47.25">
      <c r="A47" s="23" t="s">
        <v>45</v>
      </c>
      <c r="B47" s="24" t="s">
        <v>88</v>
      </c>
      <c r="C47" s="25" t="s">
        <v>14</v>
      </c>
      <c r="D47" s="26">
        <v>0</v>
      </c>
      <c r="E47" s="26">
        <v>0</v>
      </c>
      <c r="F47" s="27">
        <v>0</v>
      </c>
    </row>
    <row r="48" spans="1:6" s="19" customFormat="1" ht="31.5">
      <c r="A48" s="5" t="s">
        <v>46</v>
      </c>
      <c r="B48" s="6" t="s">
        <v>28</v>
      </c>
      <c r="C48" s="7" t="s">
        <v>14</v>
      </c>
      <c r="D48" s="8"/>
      <c r="E48" s="8"/>
      <c r="F48" s="9"/>
    </row>
    <row r="49" spans="1:6" s="19" customFormat="1" ht="15.75">
      <c r="A49" s="5"/>
      <c r="B49" s="21" t="s">
        <v>29</v>
      </c>
      <c r="C49" s="7" t="s">
        <v>14</v>
      </c>
      <c r="D49" s="8"/>
      <c r="E49" s="8"/>
      <c r="F49" s="9"/>
    </row>
    <row r="50" spans="1:6" ht="15.75">
      <c r="A50" s="5"/>
      <c r="B50" s="21" t="s">
        <v>30</v>
      </c>
      <c r="C50" s="7" t="s">
        <v>14</v>
      </c>
      <c r="D50" s="8"/>
      <c r="E50" s="8"/>
      <c r="F50" s="9"/>
    </row>
    <row r="51" spans="1:6" ht="15.75">
      <c r="A51" s="5" t="s">
        <v>47</v>
      </c>
      <c r="B51" s="6" t="s">
        <v>32</v>
      </c>
      <c r="C51" s="7" t="s">
        <v>14</v>
      </c>
      <c r="D51" s="8"/>
      <c r="E51" s="8"/>
      <c r="F51" s="9"/>
    </row>
    <row r="52" spans="1:6" ht="15.75">
      <c r="A52" s="5"/>
      <c r="B52" s="21" t="s">
        <v>29</v>
      </c>
      <c r="C52" s="7" t="s">
        <v>14</v>
      </c>
      <c r="D52" s="8"/>
      <c r="E52" s="8"/>
      <c r="F52" s="9"/>
    </row>
    <row r="53" spans="1:6" ht="16.5" thickBot="1">
      <c r="A53" s="12"/>
      <c r="B53" s="28" t="s">
        <v>30</v>
      </c>
      <c r="C53" s="14" t="s">
        <v>14</v>
      </c>
      <c r="D53" s="15"/>
      <c r="E53" s="15"/>
      <c r="F53" s="16"/>
    </row>
    <row r="54" spans="1:6" ht="47.25">
      <c r="A54" s="23" t="s">
        <v>48</v>
      </c>
      <c r="B54" s="24" t="s">
        <v>49</v>
      </c>
      <c r="C54" s="25" t="s">
        <v>14</v>
      </c>
      <c r="D54" s="26">
        <v>0</v>
      </c>
      <c r="E54" s="26">
        <v>0</v>
      </c>
      <c r="F54" s="27">
        <v>0</v>
      </c>
    </row>
    <row r="55" spans="1:6" ht="31.5">
      <c r="A55" s="5" t="s">
        <v>50</v>
      </c>
      <c r="B55" s="6" t="s">
        <v>28</v>
      </c>
      <c r="C55" s="7" t="s">
        <v>14</v>
      </c>
      <c r="D55" s="8"/>
      <c r="E55" s="8"/>
      <c r="F55" s="9"/>
    </row>
    <row r="56" spans="1:6" ht="15.75">
      <c r="A56" s="5"/>
      <c r="B56" s="21" t="s">
        <v>29</v>
      </c>
      <c r="C56" s="7" t="s">
        <v>14</v>
      </c>
      <c r="D56" s="8"/>
      <c r="E56" s="8"/>
      <c r="F56" s="9"/>
    </row>
    <row r="57" spans="1:6" ht="15.75">
      <c r="A57" s="5"/>
      <c r="B57" s="21" t="s">
        <v>30</v>
      </c>
      <c r="C57" s="7" t="s">
        <v>14</v>
      </c>
      <c r="D57" s="8"/>
      <c r="E57" s="8"/>
      <c r="F57" s="9"/>
    </row>
    <row r="58" spans="1:6" ht="15.75">
      <c r="A58" s="5" t="s">
        <v>51</v>
      </c>
      <c r="B58" s="6" t="s">
        <v>32</v>
      </c>
      <c r="C58" s="7" t="s">
        <v>14</v>
      </c>
      <c r="D58" s="8"/>
      <c r="E58" s="8"/>
      <c r="F58" s="9"/>
    </row>
    <row r="59" spans="1:6" ht="15.75">
      <c r="A59" s="5"/>
      <c r="B59" s="21" t="s">
        <v>29</v>
      </c>
      <c r="C59" s="7" t="s">
        <v>14</v>
      </c>
      <c r="D59" s="8"/>
      <c r="E59" s="8"/>
      <c r="F59" s="9"/>
    </row>
    <row r="60" spans="1:6" ht="16.5" thickBot="1">
      <c r="A60" s="12"/>
      <c r="B60" s="28" t="s">
        <v>30</v>
      </c>
      <c r="C60" s="14" t="s">
        <v>14</v>
      </c>
      <c r="D60" s="15"/>
      <c r="E60" s="15"/>
      <c r="F60" s="16"/>
    </row>
    <row r="61" spans="1:6" ht="141.75">
      <c r="A61" s="20" t="s">
        <v>5</v>
      </c>
      <c r="B61" s="35" t="s">
        <v>52</v>
      </c>
      <c r="C61" s="36" t="s">
        <v>14</v>
      </c>
      <c r="D61" s="37">
        <f>D62+D65+D68+D71</f>
        <v>6255.32493</v>
      </c>
      <c r="E61" s="37">
        <f>E62+E65+E68+E71</f>
        <v>5061.1813642068</v>
      </c>
      <c r="F61" s="38">
        <f>F62+F65+F68+F71</f>
        <v>7125.335000000001</v>
      </c>
    </row>
    <row r="62" spans="1:6" ht="15.75">
      <c r="A62" s="5"/>
      <c r="B62" s="6" t="s">
        <v>53</v>
      </c>
      <c r="C62" s="7" t="s">
        <v>14</v>
      </c>
      <c r="D62" s="8">
        <f>SUM(D63:D64)</f>
        <v>1329.95633</v>
      </c>
      <c r="E62" s="8">
        <f>SUM(E63:E64)</f>
        <v>1062.848086483428</v>
      </c>
      <c r="F62" s="9">
        <f>SUM(F63:F64)</f>
        <v>1496.3203500000002</v>
      </c>
    </row>
    <row r="63" spans="1:9" ht="15.75">
      <c r="A63" s="5"/>
      <c r="B63" s="21" t="s">
        <v>29</v>
      </c>
      <c r="C63" s="7" t="s">
        <v>14</v>
      </c>
      <c r="D63" s="8">
        <f>705145/1000</f>
        <v>705.145</v>
      </c>
      <c r="E63" s="8">
        <v>556.729950062748</v>
      </c>
      <c r="F63" s="9">
        <v>783.7868500000001</v>
      </c>
      <c r="I63" s="34"/>
    </row>
    <row r="64" spans="1:9" ht="15.75">
      <c r="A64" s="5"/>
      <c r="B64" s="21" t="s">
        <v>30</v>
      </c>
      <c r="C64" s="7" t="s">
        <v>14</v>
      </c>
      <c r="D64" s="8">
        <f>624811.33/1000</f>
        <v>624.81133</v>
      </c>
      <c r="E64" s="8">
        <v>506.11813642068</v>
      </c>
      <c r="F64" s="9">
        <v>712.5335000000001</v>
      </c>
      <c r="I64" s="34"/>
    </row>
    <row r="65" spans="1:9" ht="15.75">
      <c r="A65" s="5"/>
      <c r="B65" s="6" t="s">
        <v>54</v>
      </c>
      <c r="C65" s="7" t="s">
        <v>14</v>
      </c>
      <c r="D65" s="8">
        <f>SUM(D66:D67)</f>
        <v>4925.3686</v>
      </c>
      <c r="E65" s="8">
        <f>SUM(E66:E67)</f>
        <v>3998.333277723372</v>
      </c>
      <c r="F65" s="9">
        <f>SUM(F66:F67)</f>
        <v>5629.014650000001</v>
      </c>
      <c r="I65" s="34"/>
    </row>
    <row r="66" spans="1:9" ht="15.75">
      <c r="A66" s="5"/>
      <c r="B66" s="21" t="s">
        <v>29</v>
      </c>
      <c r="C66" s="7" t="s">
        <v>14</v>
      </c>
      <c r="D66" s="8">
        <f>1773802.82/1000</f>
        <v>1773.80282</v>
      </c>
      <c r="E66" s="8">
        <v>1467.742595619972</v>
      </c>
      <c r="F66" s="9">
        <v>2066.34715</v>
      </c>
      <c r="I66" s="34"/>
    </row>
    <row r="67" spans="1:9" ht="15.75">
      <c r="A67" s="5"/>
      <c r="B67" s="21" t="s">
        <v>30</v>
      </c>
      <c r="C67" s="7" t="s">
        <v>14</v>
      </c>
      <c r="D67" s="8">
        <f>3151565.78/1000</f>
        <v>3151.56578</v>
      </c>
      <c r="E67" s="8">
        <v>2530.5906821034</v>
      </c>
      <c r="F67" s="9">
        <v>3562.6675000000005</v>
      </c>
      <c r="I67" s="34"/>
    </row>
    <row r="68" spans="1:6" ht="15.75">
      <c r="A68" s="5"/>
      <c r="B68" s="6" t="s">
        <v>55</v>
      </c>
      <c r="C68" s="7" t="s">
        <v>14</v>
      </c>
      <c r="D68" s="8"/>
      <c r="E68" s="8"/>
      <c r="F68" s="9"/>
    </row>
    <row r="69" spans="1:6" ht="15.75">
      <c r="A69" s="5"/>
      <c r="B69" s="21" t="s">
        <v>29</v>
      </c>
      <c r="C69" s="7" t="s">
        <v>14</v>
      </c>
      <c r="D69" s="8"/>
      <c r="E69" s="8"/>
      <c r="F69" s="9"/>
    </row>
    <row r="70" spans="1:6" ht="15.75">
      <c r="A70" s="5"/>
      <c r="B70" s="21" t="s">
        <v>30</v>
      </c>
      <c r="C70" s="7" t="s">
        <v>14</v>
      </c>
      <c r="D70" s="8"/>
      <c r="E70" s="8"/>
      <c r="F70" s="9"/>
    </row>
    <row r="71" spans="1:6" ht="15.75">
      <c r="A71" s="5"/>
      <c r="B71" s="6" t="s">
        <v>56</v>
      </c>
      <c r="C71" s="7" t="s">
        <v>14</v>
      </c>
      <c r="D71" s="8"/>
      <c r="E71" s="8"/>
      <c r="F71" s="9"/>
    </row>
    <row r="72" spans="1:6" ht="15.75">
      <c r="A72" s="5"/>
      <c r="B72" s="21" t="s">
        <v>29</v>
      </c>
      <c r="C72" s="7" t="s">
        <v>14</v>
      </c>
      <c r="D72" s="8"/>
      <c r="E72" s="8"/>
      <c r="F72" s="9"/>
    </row>
    <row r="73" spans="1:6" ht="16.5" thickBot="1">
      <c r="A73" s="12"/>
      <c r="B73" s="28" t="s">
        <v>30</v>
      </c>
      <c r="C73" s="14" t="s">
        <v>14</v>
      </c>
      <c r="D73" s="15"/>
      <c r="E73" s="15"/>
      <c r="F73" s="16"/>
    </row>
    <row r="74" spans="1:6" ht="94.5">
      <c r="A74" s="23" t="s">
        <v>6</v>
      </c>
      <c r="B74" s="24" t="s">
        <v>57</v>
      </c>
      <c r="C74" s="25" t="s">
        <v>14</v>
      </c>
      <c r="D74" s="26">
        <v>0</v>
      </c>
      <c r="E74" s="26">
        <v>0</v>
      </c>
      <c r="F74" s="27">
        <v>0</v>
      </c>
    </row>
    <row r="75" spans="1:6" ht="15.75">
      <c r="A75" s="5"/>
      <c r="B75" s="21" t="s">
        <v>29</v>
      </c>
      <c r="C75" s="7" t="s">
        <v>14</v>
      </c>
      <c r="D75" s="8"/>
      <c r="E75" s="8"/>
      <c r="F75" s="9"/>
    </row>
    <row r="76" spans="1:6" ht="16.5" thickBot="1">
      <c r="A76" s="12"/>
      <c r="B76" s="28" t="s">
        <v>30</v>
      </c>
      <c r="C76" s="14" t="s">
        <v>14</v>
      </c>
      <c r="D76" s="15"/>
      <c r="E76" s="15"/>
      <c r="F76" s="16"/>
    </row>
    <row r="77" spans="1:6" ht="47.25">
      <c r="A77" s="2" t="s">
        <v>8</v>
      </c>
      <c r="B77" s="3" t="s">
        <v>89</v>
      </c>
      <c r="C77" s="4"/>
      <c r="D77" s="32">
        <f>D80</f>
        <v>35</v>
      </c>
      <c r="E77" s="32">
        <f>E80</f>
        <v>35</v>
      </c>
      <c r="F77" s="33">
        <f>F80</f>
        <v>35</v>
      </c>
    </row>
    <row r="78" spans="1:6" ht="15.75">
      <c r="A78" s="5"/>
      <c r="B78" s="6" t="s">
        <v>24</v>
      </c>
      <c r="C78" s="7"/>
      <c r="D78" s="8"/>
      <c r="E78" s="8"/>
      <c r="F78" s="9"/>
    </row>
    <row r="79" spans="1:6" ht="47.25">
      <c r="A79" s="5" t="s">
        <v>9</v>
      </c>
      <c r="B79" s="6" t="s">
        <v>58</v>
      </c>
      <c r="C79" s="7" t="s">
        <v>61</v>
      </c>
      <c r="D79" s="8"/>
      <c r="E79" s="8"/>
      <c r="F79" s="9"/>
    </row>
    <row r="80" spans="1:6" ht="110.25">
      <c r="A80" s="5" t="s">
        <v>59</v>
      </c>
      <c r="B80" s="6" t="s">
        <v>60</v>
      </c>
      <c r="C80" s="7" t="s">
        <v>61</v>
      </c>
      <c r="D80" s="10">
        <f>SUM(D81:D84)</f>
        <v>35</v>
      </c>
      <c r="E80" s="10">
        <f>SUM(E81:E84)</f>
        <v>35</v>
      </c>
      <c r="F80" s="11">
        <f>SUM(F81:F84)</f>
        <v>35</v>
      </c>
    </row>
    <row r="81" spans="1:6" ht="15.75">
      <c r="A81" s="5"/>
      <c r="B81" s="6" t="s">
        <v>53</v>
      </c>
      <c r="C81" s="7" t="s">
        <v>61</v>
      </c>
      <c r="D81" s="10">
        <v>30</v>
      </c>
      <c r="E81" s="10">
        <v>30</v>
      </c>
      <c r="F81" s="11">
        <v>30</v>
      </c>
    </row>
    <row r="82" spans="1:6" ht="15.75">
      <c r="A82" s="5"/>
      <c r="B82" s="6" t="s">
        <v>54</v>
      </c>
      <c r="C82" s="7" t="s">
        <v>61</v>
      </c>
      <c r="D82" s="10">
        <v>5</v>
      </c>
      <c r="E82" s="10">
        <v>5</v>
      </c>
      <c r="F82" s="11">
        <v>5</v>
      </c>
    </row>
    <row r="83" spans="1:6" ht="15.75">
      <c r="A83" s="5"/>
      <c r="B83" s="6" t="s">
        <v>55</v>
      </c>
      <c r="C83" s="7" t="s">
        <v>61</v>
      </c>
      <c r="D83" s="8"/>
      <c r="E83" s="8"/>
      <c r="F83" s="9"/>
    </row>
    <row r="84" spans="1:6" ht="15.75">
      <c r="A84" s="5"/>
      <c r="B84" s="6" t="s">
        <v>56</v>
      </c>
      <c r="C84" s="7" t="s">
        <v>61</v>
      </c>
      <c r="D84" s="8"/>
      <c r="E84" s="8"/>
      <c r="F84" s="9"/>
    </row>
    <row r="85" spans="1:6" ht="110.25">
      <c r="A85" s="5" t="s">
        <v>62</v>
      </c>
      <c r="B85" s="6" t="s">
        <v>63</v>
      </c>
      <c r="C85" s="7" t="s">
        <v>61</v>
      </c>
      <c r="D85" s="8"/>
      <c r="E85" s="8"/>
      <c r="F85" s="9"/>
    </row>
    <row r="86" spans="1:6" ht="47.25">
      <c r="A86" s="5" t="s">
        <v>11</v>
      </c>
      <c r="B86" s="6" t="s">
        <v>90</v>
      </c>
      <c r="C86" s="7"/>
      <c r="D86" s="8"/>
      <c r="E86" s="8"/>
      <c r="F86" s="9"/>
    </row>
    <row r="87" spans="1:6" ht="15.75">
      <c r="A87" s="5"/>
      <c r="B87" s="6" t="s">
        <v>24</v>
      </c>
      <c r="C87" s="7"/>
      <c r="D87" s="8"/>
      <c r="E87" s="8"/>
      <c r="F87" s="9"/>
    </row>
    <row r="88" spans="1:6" ht="47.25">
      <c r="A88" s="5" t="s">
        <v>12</v>
      </c>
      <c r="B88" s="6" t="s">
        <v>64</v>
      </c>
      <c r="C88" s="7" t="s">
        <v>65</v>
      </c>
      <c r="D88" s="8"/>
      <c r="E88" s="8"/>
      <c r="F88" s="9"/>
    </row>
    <row r="89" spans="1:6" ht="110.25">
      <c r="A89" s="5" t="s">
        <v>13</v>
      </c>
      <c r="B89" s="6" t="s">
        <v>66</v>
      </c>
      <c r="C89" s="7" t="s">
        <v>65</v>
      </c>
      <c r="D89" s="8" t="s">
        <v>93</v>
      </c>
      <c r="E89" s="8"/>
      <c r="F89" s="9"/>
    </row>
    <row r="90" spans="1:6" ht="15.75">
      <c r="A90" s="5"/>
      <c r="B90" s="6" t="s">
        <v>53</v>
      </c>
      <c r="C90" s="7" t="s">
        <v>65</v>
      </c>
      <c r="D90" s="8" t="s">
        <v>93</v>
      </c>
      <c r="E90" s="8" t="s">
        <v>93</v>
      </c>
      <c r="F90" s="9" t="s">
        <v>93</v>
      </c>
    </row>
    <row r="91" spans="1:6" ht="15.75">
      <c r="A91" s="5"/>
      <c r="B91" s="6" t="s">
        <v>54</v>
      </c>
      <c r="C91" s="7" t="s">
        <v>65</v>
      </c>
      <c r="D91" s="8" t="s">
        <v>93</v>
      </c>
      <c r="E91" s="8" t="s">
        <v>93</v>
      </c>
      <c r="F91" s="9" t="s">
        <v>93</v>
      </c>
    </row>
    <row r="92" spans="1:6" ht="15.75">
      <c r="A92" s="5"/>
      <c r="B92" s="6" t="s">
        <v>55</v>
      </c>
      <c r="C92" s="7" t="s">
        <v>65</v>
      </c>
      <c r="D92" s="8" t="s">
        <v>93</v>
      </c>
      <c r="E92" s="8" t="s">
        <v>93</v>
      </c>
      <c r="F92" s="9" t="s">
        <v>93</v>
      </c>
    </row>
    <row r="93" spans="1:6" ht="15.75">
      <c r="A93" s="5"/>
      <c r="B93" s="6" t="s">
        <v>56</v>
      </c>
      <c r="C93" s="7" t="s">
        <v>65</v>
      </c>
      <c r="D93" s="8" t="s">
        <v>93</v>
      </c>
      <c r="E93" s="8" t="s">
        <v>93</v>
      </c>
      <c r="F93" s="9" t="s">
        <v>93</v>
      </c>
    </row>
    <row r="94" spans="1:6" ht="31.5">
      <c r="A94" s="5" t="s">
        <v>15</v>
      </c>
      <c r="B94" s="6" t="s">
        <v>67</v>
      </c>
      <c r="C94" s="7" t="s">
        <v>65</v>
      </c>
      <c r="D94" s="8" t="s">
        <v>93</v>
      </c>
      <c r="E94" s="8" t="s">
        <v>93</v>
      </c>
      <c r="F94" s="9" t="s">
        <v>93</v>
      </c>
    </row>
    <row r="95" spans="1:6" ht="47.25">
      <c r="A95" s="5" t="s">
        <v>16</v>
      </c>
      <c r="B95" s="6" t="s">
        <v>68</v>
      </c>
      <c r="C95" s="7" t="s">
        <v>4</v>
      </c>
      <c r="D95" s="8">
        <v>6067.654706967942</v>
      </c>
      <c r="E95" s="8">
        <v>3473.1734000000006</v>
      </c>
      <c r="F95" s="9">
        <v>8313.748393781272</v>
      </c>
    </row>
    <row r="96" spans="1:6" ht="78.75">
      <c r="A96" s="5" t="s">
        <v>69</v>
      </c>
      <c r="B96" s="6" t="s">
        <v>17</v>
      </c>
      <c r="C96" s="7" t="s">
        <v>4</v>
      </c>
      <c r="D96" s="8">
        <f>D97*D98*12</f>
        <v>938.530602318144</v>
      </c>
      <c r="E96" s="8">
        <f>E97*E98*12</f>
        <v>934.4700756980804</v>
      </c>
      <c r="F96" s="9">
        <f>F97*F98*12</f>
        <v>1099.8238895593297</v>
      </c>
    </row>
    <row r="97" spans="1:6" ht="31.5">
      <c r="A97" s="5" t="s">
        <v>70</v>
      </c>
      <c r="B97" s="6" t="s">
        <v>18</v>
      </c>
      <c r="C97" s="7" t="s">
        <v>19</v>
      </c>
      <c r="D97" s="8">
        <f>'[1]Табл.П1.16 2018'!$F$9</f>
        <v>3</v>
      </c>
      <c r="E97" s="8">
        <f>'[1]Табл.П1.16 2018'!$I$9</f>
        <v>2.85</v>
      </c>
      <c r="F97" s="9">
        <f>'[1]Табл.П1.16 2018'!$Q$9</f>
        <v>3.21525</v>
      </c>
    </row>
    <row r="98" spans="1:6" ht="47.25">
      <c r="A98" s="5" t="s">
        <v>71</v>
      </c>
      <c r="B98" s="6" t="s">
        <v>20</v>
      </c>
      <c r="C98" s="7" t="s">
        <v>21</v>
      </c>
      <c r="D98" s="8">
        <f>'[1]Табл.П1.16 2018'!$E$35/1000</f>
        <v>26.070294508837335</v>
      </c>
      <c r="E98" s="8">
        <f>'[1]Табл.П1.16 2018'!$I$35/1000</f>
        <v>27.32368642392048</v>
      </c>
      <c r="F98" s="9">
        <f>'[1]Табл.П1.16 2018'!$Q$35/1000</f>
        <v>28.505401071957326</v>
      </c>
    </row>
    <row r="99" spans="1:6" ht="63">
      <c r="A99" s="5" t="s">
        <v>72</v>
      </c>
      <c r="B99" s="6" t="s">
        <v>22</v>
      </c>
      <c r="C99" s="7"/>
      <c r="D99" s="8"/>
      <c r="E99" s="8"/>
      <c r="F99" s="9"/>
    </row>
    <row r="100" spans="1:6" ht="31.5">
      <c r="A100" s="5" t="s">
        <v>73</v>
      </c>
      <c r="B100" s="6" t="s">
        <v>74</v>
      </c>
      <c r="C100" s="7" t="s">
        <v>4</v>
      </c>
      <c r="D100" s="8"/>
      <c r="E100" s="8"/>
      <c r="F100" s="9"/>
    </row>
    <row r="101" spans="1:6" ht="31.5">
      <c r="A101" s="5" t="s">
        <v>75</v>
      </c>
      <c r="B101" s="6" t="s">
        <v>76</v>
      </c>
      <c r="C101" s="7" t="s">
        <v>4</v>
      </c>
      <c r="D101" s="8"/>
      <c r="E101" s="8"/>
      <c r="F101" s="9"/>
    </row>
    <row r="102" spans="1:6" ht="31.5">
      <c r="A102" s="5" t="s">
        <v>77</v>
      </c>
      <c r="B102" s="6" t="s">
        <v>78</v>
      </c>
      <c r="C102" s="7" t="s">
        <v>4</v>
      </c>
      <c r="D102" s="8"/>
      <c r="E102" s="8">
        <v>42.3928</v>
      </c>
      <c r="F102" s="9">
        <v>156.54603315325704</v>
      </c>
    </row>
    <row r="103" spans="1:6" ht="31.5">
      <c r="A103" s="5" t="s">
        <v>79</v>
      </c>
      <c r="B103" s="6" t="s">
        <v>7</v>
      </c>
      <c r="C103" s="7" t="s">
        <v>4</v>
      </c>
      <c r="D103" s="8">
        <v>-953.83626457629</v>
      </c>
      <c r="E103" s="8">
        <v>42.3928</v>
      </c>
      <c r="F103" s="9">
        <v>156.54603315325704</v>
      </c>
    </row>
    <row r="104" spans="1:6" ht="63">
      <c r="A104" s="5" t="s">
        <v>80</v>
      </c>
      <c r="B104" s="6" t="s">
        <v>81</v>
      </c>
      <c r="C104" s="7" t="s">
        <v>10</v>
      </c>
      <c r="D104" s="8"/>
      <c r="E104" s="8">
        <v>0.14</v>
      </c>
      <c r="F104" s="9">
        <v>0.52</v>
      </c>
    </row>
    <row r="105" spans="1:6" ht="126.75" thickBot="1">
      <c r="A105" s="12" t="s">
        <v>82</v>
      </c>
      <c r="B105" s="13" t="s">
        <v>83</v>
      </c>
      <c r="C105" s="14"/>
      <c r="D105" s="15" t="s">
        <v>91</v>
      </c>
      <c r="E105" s="15" t="s">
        <v>91</v>
      </c>
      <c r="F105" s="16" t="s">
        <v>91</v>
      </c>
    </row>
    <row r="106" s="19" customFormat="1" ht="12.75">
      <c r="A106" s="19" t="s">
        <v>99</v>
      </c>
    </row>
  </sheetData>
  <sheetProtection/>
  <mergeCells count="2">
    <mergeCell ref="A5:F5"/>
    <mergeCell ref="A6:F6"/>
  </mergeCells>
  <printOptions/>
  <pageMargins left="0.7874015748031497" right="0.17" top="0.7874015748031497" bottom="0.3937007874015748" header="0.1968503937007874" footer="0.1968503937007874"/>
  <pageSetup horizontalDpi="1200" verticalDpi="12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Симакова Анна  Павловна</cp:lastModifiedBy>
  <cp:lastPrinted>2017-05-03T01:41:47Z</cp:lastPrinted>
  <dcterms:created xsi:type="dcterms:W3CDTF">2014-08-15T10:06:32Z</dcterms:created>
  <dcterms:modified xsi:type="dcterms:W3CDTF">2017-05-03T01:48:08Z</dcterms:modified>
  <cp:category/>
  <cp:version/>
  <cp:contentType/>
  <cp:contentStatus/>
</cp:coreProperties>
</file>