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9" sheetId="1" r:id="rId1"/>
  </sheets>
  <externalReferences>
    <externalReference r:id="rId4"/>
  </externalReferences>
  <definedNames>
    <definedName name="TABLE" localSheetId="0">'стр.1_9'!#REF!</definedName>
    <definedName name="TABLE_2" localSheetId="0">'стр.1_9'!#REF!</definedName>
    <definedName name="_xlnm.Print_Titles" localSheetId="0">'стр.1_9'!$29:$29</definedName>
    <definedName name="_xlnm.Print_Area" localSheetId="0">'стр.1_9'!$A$1:$DA$45</definedName>
  </definedNames>
  <calcPr fullCalcOnLoad="1"/>
</workbook>
</file>

<file path=xl/sharedStrings.xml><?xml version="1.0" encoding="utf-8"?>
<sst xmlns="http://schemas.openxmlformats.org/spreadsheetml/2006/main" count="74" uniqueCount="64">
  <si>
    <t>Наименование
показателей</t>
  </si>
  <si>
    <t>Единица измерения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</si>
  <si>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</si>
  <si>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</si>
  <si>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</si>
  <si>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</si>
  <si>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</si>
  <si>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</si>
  <si>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</si>
  <si>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</si>
  <si>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</si>
  <si>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</si>
  <si>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</si>
  <si>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</si>
  <si>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</si>
  <si>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</si>
  <si>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</si>
  <si>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</si>
  <si>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Показатели эффективности деятельности организации</t>
  </si>
  <si>
    <t>1.</t>
  </si>
  <si>
    <t>тыс. рублей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</si>
  <si>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</si>
  <si>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</si>
  <si>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</si>
  <si>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</si>
  <si>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</si>
  <si>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</si>
  <si>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</si>
  <si>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</si>
  <si>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</si>
  <si>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</si>
  <si>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</si>
  <si>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человек</t>
  </si>
  <si>
    <t>Среднесписочная численность персонала</t>
  </si>
  <si>
    <t>5.2.</t>
  </si>
  <si>
    <t>Среднемесячная заработная плата на одного работника</t>
  </si>
  <si>
    <t>2021</t>
  </si>
  <si>
    <t>АО "ХАБАРОВСКИЙ АЭРОПОРТ"</t>
  </si>
  <si>
    <t>г. Хабаровск, Матвеевское шоссе, 32</t>
  </si>
  <si>
    <t>2724083654</t>
  </si>
  <si>
    <t>2724001001</t>
  </si>
  <si>
    <t>Алексеев Борис Георгиевич</t>
  </si>
  <si>
    <t>2</t>
  </si>
  <si>
    <t>6</t>
  </si>
  <si>
    <t>6.1</t>
  </si>
  <si>
    <t>6.2</t>
  </si>
  <si>
    <t>1 полугодие</t>
  </si>
  <si>
    <t>2 полугодие</t>
  </si>
  <si>
    <t>Объем полезного отпуска тепловой энергии - всего ***</t>
  </si>
  <si>
    <t xml:space="preserve">ИНФОРМАЦИЯ </t>
  </si>
  <si>
    <t>на</t>
  </si>
  <si>
    <t>Гкал</t>
  </si>
  <si>
    <t>рублей
на человека</t>
  </si>
  <si>
    <t>Стоимость 1 Гкал</t>
  </si>
  <si>
    <t>руб./Гкал</t>
  </si>
  <si>
    <t>по предложению об установлении тарифа на тепловую энергию</t>
  </si>
  <si>
    <t>Фактические показатели за год, предшествующий базовому периоду (2019 г.)</t>
  </si>
  <si>
    <t>Показатели, утвержденные
на базовый
период * (2020 г.)</t>
  </si>
  <si>
    <t>Предложения
на расчетный период регулирования (2021 г.)</t>
  </si>
  <si>
    <r>
      <t>Расходы, связанные с производством и реализацией товаров, работ
и услуг **</t>
    </r>
    <r>
      <rPr>
        <vertAlign val="superscript"/>
        <sz val="10"/>
        <rFont val="Verdana"/>
        <family val="2"/>
      </rPr>
      <t>,</t>
    </r>
    <r>
      <rPr>
        <sz val="10"/>
        <rFont val="Verdana"/>
        <family val="2"/>
      </rPr>
      <t xml:space="preserve"> ****;
операционные (подконтрольные)
расходы *** - всего</t>
    </r>
  </si>
  <si>
    <r>
      <t>Расходы, за исключением указанных в позиции
4.1 **</t>
    </r>
    <r>
      <rPr>
        <vertAlign val="superscript"/>
        <sz val="10"/>
        <rFont val="Verdana"/>
        <family val="2"/>
      </rPr>
      <t>,</t>
    </r>
    <r>
      <rPr>
        <sz val="10"/>
        <rFont val="Verdana"/>
        <family val="2"/>
      </rPr>
      <t xml:space="preserve"> ****;
неподконтрольные
расходы *** - всего ***</t>
    </r>
  </si>
  <si>
    <t>naa@airkhv.ru</t>
  </si>
  <si>
    <t>8(4212)26-32-20</t>
  </si>
  <si>
    <t>8(4212)26-31-89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</si>
</sst>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Verdana"/>
      <family val="2"/>
    </font>
    <font>
      <u val="single"/>
      <sz val="10"/>
      <color indexed="12"/>
      <name val="Verdana"/>
      <family val="2"/>
    </font>
    <font>
      <vertAlign val="superscript"/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49" fontId="4" fillId="0" borderId="12" xfId="42" applyNumberFormat="1" applyFont="1" applyBorder="1" applyAlignment="1" applyProtection="1">
      <alignment horizontal="left"/>
      <protection/>
    </xf>
    <xf numFmtId="49" fontId="3" fillId="0" borderId="12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7;&#1082;&#1091;&#1097;&#1077;&#1077;%20&#1087;&#1083;&#1072;&#1085;&#1080;&#1088;&#1086;&#1074;&#1072;&#1085;&#1080;&#1077;\&#1042;&#1085;&#1077;&#1096;&#1085;&#1103;&#1103;%20&#1086;&#1090;&#1095;&#1077;&#1090;&#1085;&#1086;&#1089;&#1090;&#1100;%20&#1080;%20&#1079;&#1072;&#1097;&#1080;&#1090;&#1072;%20&#1094;&#1077;&#1085;%20(&#1084;&#1086;&#1085;&#1080;&#1090;&#1086;&#1088;&#1080;&#1085;&#1075;&#1080;)\2020\&#1058;&#1040;&#1056;&#1048;&#1060;&#1053;&#1040;&#1071;%20&#1050;&#1040;&#1052;&#1055;&#1040;&#1053;&#1048;&#1071;\&#1090;&#1077;&#1087;&#1083;&#1086;\&#1058;&#1045;&#1055;&#1051;&#1054;&#1069;&#1053;&#1045;&#1056;&#1043;&#1048;&#1071;%20&#1056;&#1040;&#1057;&#1063;&#1045;&#1058;%20&#1058;&#1040;&#1056;&#1048;&#1060;&#1040;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одержание"/>
      <sheetName val="Содержание 2019"/>
      <sheetName val="Содержание 2020"/>
      <sheetName val="Приложение к приказу"/>
      <sheetName val="Реестр "/>
      <sheetName val="Реестр 2019"/>
      <sheetName val="Реестр 2020"/>
      <sheetName val="Реестр 2021"/>
      <sheetName val="Анкета 2019"/>
      <sheetName val="Анкета 2021"/>
      <sheetName val="Теплоэнергия 2017"/>
      <sheetName val="Теплоэнергия 2018"/>
      <sheetName val="Теплоэнергия 2019+"/>
      <sheetName val="Трубопроводы 2018"/>
      <sheetName val="Трубопроводы 2019"/>
      <sheetName val="Трубопроводы 2020"/>
      <sheetName val="Трубопроводы 2021"/>
      <sheetName val="П 3.1 Осн. произв. пок-ли 2018"/>
      <sheetName val="П 3.1 Осн. произв. пок-ли 2019"/>
      <sheetName val="П 3.1 Осн. произв. пок-ли 2020"/>
      <sheetName val="П 3.1 Осн. произв. пок-ли 2021"/>
      <sheetName val="П 4.1 Расчет полез. отп. 2018"/>
      <sheetName val="П 4.1 Расчет полез. отп. 2019"/>
      <sheetName val="П 4.1 Расчет полез. отп. 2020"/>
      <sheetName val="П 4.1 Расчет полез. отп. 2021"/>
      <sheetName val="П 4.3 Структура полез. отп.2018"/>
      <sheetName val="П 4.3 Структура полез. отп.2019"/>
      <sheetName val="П 4.3 Структура полез. отп.2020"/>
      <sheetName val="П 4.3 Структура полез. отп.2021"/>
      <sheetName val="Т2 Структура полезн. отп. 2018"/>
      <sheetName val="Т2 Структура полезн. отп. 2019"/>
      <sheetName val="Т2 Структура полезн. отп. 2020"/>
      <sheetName val="Т2 Структура полезн. отп.2021"/>
      <sheetName val="Т3 Объемные пок-ли 2018"/>
      <sheetName val="Т3 Объемные пок-ли 2019"/>
      <sheetName val="Т3 Объемные пок-ли 2020"/>
      <sheetName val="Т3 Объемные пок-ли 2021"/>
      <sheetName val="П 5.1 Операцион.(подконтр) 2017"/>
      <sheetName val="П 5.1 Операцион.(подконтр) 2018"/>
      <sheetName val="П 5.1 Операцион.(подконтр) 2019"/>
      <sheetName val="П 5.1 Операцион.(подконтр)2021"/>
      <sheetName val="П 5.2 Операцион.(подконтр) 2017"/>
      <sheetName val="П 5.2 Операцион.(подконтр) 2018"/>
      <sheetName val="П 5.2 Операцион.(подконтр) 2023"/>
      <sheetName val="П 5.2 Операцион.(подконтр)  201"/>
      <sheetName val="П 5.2 Операцион.(подконтр) 2020"/>
      <sheetName val="П 5.2 Операцион.(подконтр) 2021"/>
      <sheetName val="П 5.3 Неподконтр. расходы 2017"/>
      <sheetName val="П 5.3 Неподконтр. расходы 2018"/>
      <sheetName val="П 5.3 Неподконтр. расходы 2019"/>
      <sheetName val="П 5.3 Неподконтр. расходы 2022"/>
      <sheetName val="П 5.3 Неподконтр. расходы 2023"/>
      <sheetName val="П 5.3 Неподконтр. расходы 2020"/>
      <sheetName val="П 5.3 Неподконтр. расходы 2021"/>
      <sheetName val="П 5.4 Энергоресурсы 2017"/>
      <sheetName val="П 5.4 Энергоресурсы 2018"/>
      <sheetName val="П 5.4 Энергоресурсы 2019"/>
      <sheetName val="П 5.4 Энергоресурсы 2018-2022"/>
      <sheetName val="П 5.4 Энергоресурсы 2019-2023"/>
      <sheetName val="П 5.4 Энергоресурсы 2020"/>
      <sheetName val="П 5.4 Энергоресурсы 2021"/>
      <sheetName val="Т5 Анализ план-факт расход 2015"/>
      <sheetName val="Т5 Анализ план-факт расход 2016"/>
      <sheetName val="Т5 Анализ план-факт расход 2017"/>
      <sheetName val="Обобщ. расчет тарифа на 2017"/>
      <sheetName val="Обобщ. расчет тарифа 2018-2022"/>
      <sheetName val="Обобщ. расчет тарифа 2019-2023"/>
      <sheetName val="Обобщ. расчет тарифа на 2018"/>
      <sheetName val="РАСЧЕТ тарифа на 2019"/>
      <sheetName val="РАСЧЕТ тарифа на 2020"/>
      <sheetName val="РАСЧЕТ тарифа на 2021"/>
      <sheetName val="25 счет (2018)"/>
      <sheetName val="25 счет (2019)"/>
      <sheetName val="26 счет (2018)"/>
      <sheetName val="26 счет (2019)"/>
      <sheetName val="Расчет клининга ТТО 2019"/>
      <sheetName val="Расчет клининга ТТО 2020"/>
      <sheetName val="П 5.9 Расчет НВВ 2017"/>
      <sheetName val="П 5.9 Расчет НВВ 2018"/>
      <sheetName val="П 5.9 Расчет НВВ 2019"/>
      <sheetName val="П 5.9 Расчет НВВ 2018-2022"/>
      <sheetName val="П 5.9 Расчет НВВ 2019-2023"/>
      <sheetName val="П 5.9 Расчет НВВ 2020"/>
      <sheetName val="П 5.9 Расчет НВВ 2021"/>
      <sheetName val="П 4.7 Энергоресурсы 2017"/>
      <sheetName val="П 4.7 Энергоресурсы 2018"/>
      <sheetName val="П 4.7 Энергоресурсы 2019"/>
      <sheetName val="П 4.7 Энергоресурсы 2020"/>
      <sheetName val="П 4.7 Энергоресурсы 2021"/>
      <sheetName val="Т10 Электроэнергия 2017"/>
      <sheetName val="Т10 Электроэнергия 2018"/>
      <sheetName val="Т10 Электроэнергия 2019"/>
      <sheetName val="Т10 Электроэнергия 2020"/>
      <sheetName val="Т10 Электроэнергия 2021"/>
      <sheetName val="П 4.8 Приобрет. хол.воды 2017"/>
      <sheetName val="П 4.8 Приобрет. хол.воды 2018"/>
      <sheetName val="П 4.8 Приобрет. хол.воды 2019"/>
      <sheetName val="П 4.8 Приобрет. хол.воды 2020"/>
      <sheetName val="П 4.8 Приобрет. хол.воды 2021"/>
      <sheetName val="Т9 Вода 2017"/>
      <sheetName val="Т9 Вода 2018"/>
      <sheetName val="Т9 Вода 2019"/>
      <sheetName val="Т9 Вода 2021"/>
      <sheetName val="Зп. ср.мес. ППП на 2017"/>
      <sheetName val="Зп. ср.мес. ремонт. на 2017"/>
      <sheetName val="Зп. ср.мес. цеховые на 2017"/>
      <sheetName val="Т11 Зп. на 2017 свод"/>
      <sheetName val="ОООиНТ ППП на 2021"/>
      <sheetName val="ОООиНТ ремонт. на 2021"/>
      <sheetName val="ОООиНТ цеховые на 2021"/>
      <sheetName val="ОООиНТ Т11 Зп. на 2021"/>
      <sheetName val="ОООиНТ АУП на 2021 г."/>
      <sheetName val="ФЗП штат на 01.01.2020"/>
      <sheetName val="Амортизация 2017"/>
      <sheetName val="Амортизация 2018"/>
      <sheetName val="Амортизация 2019"/>
      <sheetName val="Амортизация 2020"/>
      <sheetName val="Амортизация 2021"/>
      <sheetName val="П 4.10 Амортизация 2016"/>
      <sheetName val="П 4.10 Амортизация 2018"/>
      <sheetName val="П 4.10 Амортизация 2019"/>
      <sheetName val="4.Амортизация 2020"/>
      <sheetName val="Ремонты 2017"/>
      <sheetName val="Ремонты 2018"/>
      <sheetName val="Ремонты 2019"/>
      <sheetName val="Ремонты 2021"/>
      <sheetName val="Цеховые 2015"/>
      <sheetName val="Цеховые 2018"/>
      <sheetName val="Цеховые 2019"/>
      <sheetName val="Цеховые 2021"/>
      <sheetName val="Общехоз 2017"/>
      <sheetName val="Общехоз 2018"/>
      <sheetName val="Общехоз 2019"/>
      <sheetName val="Общехоз 2021"/>
      <sheetName val="Выручка"/>
      <sheetName val="Прибыль 2017"/>
      <sheetName val="Прибыль 2018"/>
      <sheetName val="Прибыль 2019"/>
      <sheetName val="Прибыль 2020"/>
      <sheetName val="Прибыль 2021"/>
      <sheetName val="ВСХ"/>
      <sheetName val="Налоги 2017"/>
      <sheetName val="Налоги 2018"/>
      <sheetName val="Налоги 2019"/>
      <sheetName val="Налоги 2020"/>
      <sheetName val="Налоги 2021"/>
      <sheetName val="Налог на имущество 2016"/>
      <sheetName val="Налог на имущество 2018"/>
      <sheetName val="Налог на имущество 2019"/>
      <sheetName val="Налог на имущество 2019 (2)"/>
      <sheetName val="Налог на имущество 2020)"/>
      <sheetName val="Налог на имущество 2021"/>
      <sheetName val="Земельный налог 2016"/>
      <sheetName val="Земельный налог 2018"/>
      <sheetName val="Земельный налог 2019"/>
      <sheetName val="Земельный налог 2020"/>
      <sheetName val="Земельный налог 2021"/>
      <sheetName val="Связь 2017"/>
      <sheetName val="Связь 2018"/>
      <sheetName val="Связь 2019"/>
      <sheetName val="Связь 2021"/>
      <sheetName val="Строит.мат.факт 2015"/>
      <sheetName val="Строит.мат.факт 2016"/>
      <sheetName val="Строит.мат.факт 2017"/>
      <sheetName val="Осн.материалы факт 2015"/>
      <sheetName val="Осн.материалы факт 2016"/>
      <sheetName val="Осн.материалы факт 2017"/>
      <sheetName val="Обобщ. расчет тарифа на 2016"/>
      <sheetName val="Потери Абызовой"/>
      <sheetName val="Сравнение тарифов"/>
    </sheetNames>
    <sheetDataSet>
      <sheetData sheetId="70">
        <row r="35">
          <cell r="I35">
            <v>11863.693532326542</v>
          </cell>
          <cell r="J35">
            <v>9861.039920643272</v>
          </cell>
          <cell r="M35">
            <v>16471.597253240703</v>
          </cell>
        </row>
        <row r="37">
          <cell r="I37">
            <v>778.86044</v>
          </cell>
          <cell r="J37">
            <v>1255.82</v>
          </cell>
          <cell r="M37">
            <v>1298.06</v>
          </cell>
        </row>
        <row r="39">
          <cell r="I39">
            <v>481.83394</v>
          </cell>
          <cell r="J39">
            <v>3018.09</v>
          </cell>
          <cell r="M39">
            <v>4050</v>
          </cell>
        </row>
        <row r="41">
          <cell r="I41">
            <v>7016.4341201372845</v>
          </cell>
          <cell r="J41">
            <v>5542.729920643273</v>
          </cell>
          <cell r="M41">
            <v>7519.20699105145</v>
          </cell>
        </row>
        <row r="43">
          <cell r="I43">
            <v>10</v>
          </cell>
          <cell r="J43">
            <v>4.3</v>
          </cell>
          <cell r="M43">
            <v>10</v>
          </cell>
        </row>
        <row r="46">
          <cell r="I46">
            <v>4</v>
          </cell>
          <cell r="J46">
            <v>4</v>
          </cell>
          <cell r="M46">
            <v>4</v>
          </cell>
        </row>
        <row r="49">
          <cell r="I49">
            <v>2</v>
          </cell>
          <cell r="J49">
            <v>4.25</v>
          </cell>
          <cell r="M49">
            <v>2</v>
          </cell>
        </row>
        <row r="52">
          <cell r="I52">
            <v>1.31</v>
          </cell>
          <cell r="J52">
            <v>1.3142857448421261</v>
          </cell>
          <cell r="M52">
            <v>1.31</v>
          </cell>
        </row>
        <row r="69">
          <cell r="I69">
            <v>4334.054490309734</v>
          </cell>
          <cell r="J69">
            <v>2776.4799999999996</v>
          </cell>
          <cell r="M69">
            <v>2899.4484222676406</v>
          </cell>
        </row>
        <row r="86">
          <cell r="I86">
            <v>35344.23244260563</v>
          </cell>
          <cell r="J86">
            <v>43827.311667334</v>
          </cell>
          <cell r="M86">
            <v>59895.99932788495</v>
          </cell>
        </row>
        <row r="141">
          <cell r="I141">
            <v>111.04314</v>
          </cell>
          <cell r="J141">
            <v>220</v>
          </cell>
          <cell r="M141">
            <v>199.88714</v>
          </cell>
        </row>
        <row r="148">
          <cell r="J148">
            <v>-3424.88</v>
          </cell>
        </row>
        <row r="158">
          <cell r="I158">
            <v>19729.31041232338</v>
          </cell>
          <cell r="J158">
            <v>22435.381999999998</v>
          </cell>
          <cell r="M158">
            <v>31808.114835531385</v>
          </cell>
        </row>
        <row r="161">
          <cell r="I161">
            <v>2618.083272032474</v>
          </cell>
          <cell r="J161">
            <v>2372.6</v>
          </cell>
          <cell r="M161">
            <v>2498.322822284871</v>
          </cell>
        </row>
        <row r="162">
          <cell r="I162">
            <v>2618.083272032474</v>
          </cell>
          <cell r="J162">
            <v>2372.6</v>
          </cell>
          <cell r="M162">
            <v>2372.6</v>
          </cell>
        </row>
        <row r="163">
          <cell r="I163">
            <v>2618.083272032474</v>
          </cell>
          <cell r="J163">
            <v>2372.6</v>
          </cell>
          <cell r="M163">
            <v>2686.906526949126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a@airkhv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A45"/>
  <sheetViews>
    <sheetView tabSelected="1" view="pageBreakPreview" zoomScaleSheetLayoutView="100" zoomScalePageLayoutView="0" workbookViewId="0" topLeftCell="A1">
      <selection activeCell="H25" sqref="H25:DA25"/>
    </sheetView>
  </sheetViews>
  <sheetFormatPr defaultColWidth="0.875" defaultRowHeight="12.75"/>
  <cols>
    <col min="1" max="70" width="0.875" style="1" customWidth="1"/>
    <col min="71" max="71" width="2.00390625" style="1" customWidth="1"/>
    <col min="72" max="87" width="0.875" style="1" customWidth="1"/>
    <col min="88" max="88" width="1.875" style="1" customWidth="1"/>
    <col min="89" max="103" width="0.875" style="1" customWidth="1"/>
    <col min="104" max="104" width="1.875" style="1" customWidth="1"/>
    <col min="105" max="16384" width="0.875" style="1" customWidth="1"/>
  </cols>
  <sheetData>
    <row r="2" ht="12.75">
      <c r="DA2" s="2"/>
    </row>
    <row r="4" spans="1:105" s="3" customFormat="1" ht="12.75">
      <c r="A4" s="12" t="s">
        <v>49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</row>
    <row r="5" spans="1:105" s="3" customFormat="1" ht="6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</row>
    <row r="6" spans="1:105" s="3" customFormat="1" ht="12.75">
      <c r="A6" s="12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44:83" s="3" customFormat="1" ht="12.75">
      <c r="AR7" s="12" t="s">
        <v>50</v>
      </c>
      <c r="AS7" s="12"/>
      <c r="AT7" s="12"/>
      <c r="AU7" s="12"/>
      <c r="AV7" s="13" t="s">
        <v>36</v>
      </c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3" t="s">
        <v>2</v>
      </c>
    </row>
    <row r="8" spans="1:105" s="3" customFormat="1" ht="12.75">
      <c r="A8" s="12" t="s">
        <v>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10" spans="1:105" ht="12.75">
      <c r="A10" s="14" t="s">
        <v>37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</row>
    <row r="11" spans="1:105" ht="12.75">
      <c r="A11" s="15" t="s">
        <v>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</row>
    <row r="12" spans="1:105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</row>
    <row r="14" spans="1:105" ht="12.75">
      <c r="A14" s="10" t="s">
        <v>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</row>
    <row r="16" spans="1:105" ht="12.75">
      <c r="A16" s="1" t="s">
        <v>6</v>
      </c>
      <c r="AA16" s="11" t="s">
        <v>37</v>
      </c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</row>
    <row r="17" spans="1:105" ht="12.75">
      <c r="A17" s="1" t="s">
        <v>7</v>
      </c>
      <c r="AH17" s="7" t="s">
        <v>37</v>
      </c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</row>
    <row r="18" spans="1:105" ht="12.75">
      <c r="A18" s="1" t="s">
        <v>8</v>
      </c>
      <c r="X18" s="6" t="s">
        <v>38</v>
      </c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</row>
    <row r="19" spans="1:105" ht="12.75">
      <c r="A19" s="1" t="s">
        <v>9</v>
      </c>
      <c r="X19" s="6" t="s">
        <v>38</v>
      </c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</row>
    <row r="20" spans="1:105" ht="12.75">
      <c r="A20" s="1" t="s">
        <v>10</v>
      </c>
      <c r="H20" s="6" t="s">
        <v>39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</row>
    <row r="21" spans="1:105" ht="12.75">
      <c r="A21" s="1" t="s">
        <v>11</v>
      </c>
      <c r="H21" s="6" t="s">
        <v>40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</row>
    <row r="22" spans="1:105" ht="12.75">
      <c r="A22" s="1" t="s">
        <v>12</v>
      </c>
      <c r="Z22" s="7" t="s">
        <v>41</v>
      </c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</row>
    <row r="23" spans="1:105" ht="12.75">
      <c r="A23" s="1" t="s">
        <v>13</v>
      </c>
      <c r="AF23" s="8" t="s">
        <v>61</v>
      </c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</row>
    <row r="24" spans="1:105" ht="12.75">
      <c r="A24" s="1" t="s">
        <v>14</v>
      </c>
      <c r="Z24" s="6" t="s">
        <v>62</v>
      </c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</row>
    <row r="25" spans="1:105" ht="12.75">
      <c r="A25" s="1" t="s">
        <v>15</v>
      </c>
      <c r="H25" s="6" t="s">
        <v>63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</row>
    <row r="27" spans="1:105" ht="12.75">
      <c r="A27" s="10" t="s">
        <v>16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</row>
    <row r="29" spans="1:105" ht="91.5" customHeight="1">
      <c r="A29" s="5" t="s">
        <v>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 t="s">
        <v>1</v>
      </c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 t="s">
        <v>56</v>
      </c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 t="s">
        <v>57</v>
      </c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 t="s">
        <v>58</v>
      </c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</row>
    <row r="30" spans="1:105" ht="45.75" customHeight="1">
      <c r="A30" s="16" t="s">
        <v>17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</row>
    <row r="31" spans="1:105" ht="27.75" customHeight="1">
      <c r="A31" s="17" t="s">
        <v>19</v>
      </c>
      <c r="B31" s="17"/>
      <c r="C31" s="17"/>
      <c r="D31" s="17"/>
      <c r="E31" s="17"/>
      <c r="F31" s="17"/>
      <c r="G31" s="17"/>
      <c r="H31" s="18" t="s">
        <v>18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</row>
    <row r="32" spans="1:105" ht="27.75" customHeight="1">
      <c r="A32" s="17" t="s">
        <v>42</v>
      </c>
      <c r="B32" s="17"/>
      <c r="C32" s="17"/>
      <c r="D32" s="17"/>
      <c r="E32" s="17"/>
      <c r="F32" s="17"/>
      <c r="G32" s="17"/>
      <c r="H32" s="18" t="s">
        <v>48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5" t="s">
        <v>51</v>
      </c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19">
        <f>'[1]РАСЧЕТ тарифа на 2021'!$I$158</f>
        <v>19729.31041232338</v>
      </c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19">
        <f>'[1]РАСЧЕТ тарифа на 2021'!$J$158</f>
        <v>22435.381999999998</v>
      </c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19">
        <f>'[1]РАСЧЕТ тарифа на 2021'!$M$158</f>
        <v>31808.114835531385</v>
      </c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</row>
    <row r="33" spans="1:105" ht="54" customHeight="1">
      <c r="A33" s="17" t="s">
        <v>21</v>
      </c>
      <c r="B33" s="17"/>
      <c r="C33" s="17"/>
      <c r="D33" s="17"/>
      <c r="E33" s="17"/>
      <c r="F33" s="17"/>
      <c r="G33" s="17"/>
      <c r="H33" s="18" t="s">
        <v>22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5" t="s">
        <v>20</v>
      </c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19">
        <f>AZ34+AZ39</f>
        <v>51653.023605241906</v>
      </c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19">
        <f>BT34+BT39</f>
        <v>53259.951587977266</v>
      </c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>
        <f>CK34+CK39</f>
        <v>79466.9321433933</v>
      </c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</row>
    <row r="34" spans="1:105" ht="95.25" customHeight="1">
      <c r="A34" s="17" t="s">
        <v>23</v>
      </c>
      <c r="B34" s="17"/>
      <c r="C34" s="17"/>
      <c r="D34" s="17"/>
      <c r="E34" s="17"/>
      <c r="F34" s="17"/>
      <c r="G34" s="17"/>
      <c r="H34" s="18" t="s">
        <v>59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5" t="s">
        <v>20</v>
      </c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19">
        <f>'[1]РАСЧЕТ тарифа на 2021'!$I$35</f>
        <v>11863.693532326542</v>
      </c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19">
        <f>'[1]РАСЧЕТ тарифа на 2021'!$J$35</f>
        <v>9861.039920643272</v>
      </c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19">
        <f>'[1]РАСЧЕТ тарифа на 2021'!$M$35</f>
        <v>16471.597253240703</v>
      </c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</row>
    <row r="35" spans="1:105" ht="15" customHeight="1">
      <c r="A35" s="17"/>
      <c r="B35" s="17"/>
      <c r="C35" s="17"/>
      <c r="D35" s="17"/>
      <c r="E35" s="17"/>
      <c r="F35" s="17"/>
      <c r="G35" s="17"/>
      <c r="H35" s="18" t="s">
        <v>24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</row>
    <row r="36" spans="1:105" ht="15" customHeight="1">
      <c r="A36" s="17"/>
      <c r="B36" s="17"/>
      <c r="C36" s="17"/>
      <c r="D36" s="17"/>
      <c r="E36" s="17"/>
      <c r="F36" s="17"/>
      <c r="G36" s="17"/>
      <c r="H36" s="18" t="s">
        <v>25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5" t="s">
        <v>20</v>
      </c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19">
        <f>'[1]РАСЧЕТ тарифа на 2021'!$I$41</f>
        <v>7016.4341201372845</v>
      </c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19">
        <f>'[1]РАСЧЕТ тарифа на 2021'!$J$41</f>
        <v>5542.729920643273</v>
      </c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19">
        <f>'[1]РАСЧЕТ тарифа на 2021'!$M$41</f>
        <v>7519.20699105145</v>
      </c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</row>
    <row r="37" spans="1:105" ht="15" customHeight="1">
      <c r="A37" s="17"/>
      <c r="B37" s="17"/>
      <c r="C37" s="17"/>
      <c r="D37" s="17"/>
      <c r="E37" s="17"/>
      <c r="F37" s="17"/>
      <c r="G37" s="17"/>
      <c r="H37" s="18" t="s">
        <v>26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5" t="s">
        <v>20</v>
      </c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19">
        <f>'[1]РАСЧЕТ тарифа на 2021'!$I$39</f>
        <v>481.83394</v>
      </c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19">
        <f>'[1]РАСЧЕТ тарифа на 2021'!$J$39</f>
        <v>3018.09</v>
      </c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19">
        <f>'[1]РАСЧЕТ тарифа на 2021'!$M$39</f>
        <v>4050</v>
      </c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</row>
    <row r="38" spans="1:105" ht="15" customHeight="1">
      <c r="A38" s="17"/>
      <c r="B38" s="17"/>
      <c r="C38" s="17"/>
      <c r="D38" s="17"/>
      <c r="E38" s="17"/>
      <c r="F38" s="17"/>
      <c r="G38" s="17"/>
      <c r="H38" s="18" t="s">
        <v>27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5" t="s">
        <v>20</v>
      </c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19">
        <f>'[1]РАСЧЕТ тарифа на 2021'!$I$37</f>
        <v>778.86044</v>
      </c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19">
        <f>'[1]РАСЧЕТ тарифа на 2021'!$J$37</f>
        <v>1255.82</v>
      </c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19">
        <f>'[1]РАСЧЕТ тарифа на 2021'!$M$37</f>
        <v>1298.06</v>
      </c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</row>
    <row r="39" spans="1:105" ht="69.75" customHeight="1">
      <c r="A39" s="17" t="s">
        <v>28</v>
      </c>
      <c r="B39" s="17"/>
      <c r="C39" s="17"/>
      <c r="D39" s="17"/>
      <c r="E39" s="17"/>
      <c r="F39" s="17"/>
      <c r="G39" s="17"/>
      <c r="H39" s="18" t="s">
        <v>60</v>
      </c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5" t="s">
        <v>20</v>
      </c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19">
        <f>'[1]РАСЧЕТ тарифа на 2021'!$I$69+'[1]РАСЧЕТ тарифа на 2021'!$I$86+'[1]РАСЧЕТ тарифа на 2021'!$I$141</f>
        <v>39789.33007291536</v>
      </c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19">
        <f>'[1]РАСЧЕТ тарифа на 2021'!$J$69+'[1]РАСЧЕТ тарифа на 2021'!$J$86+'[1]РАСЧЕТ тарифа на 2021'!$J$141+'[1]РАСЧЕТ тарифа на 2021'!$J$148</f>
        <v>43398.911667333996</v>
      </c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19">
        <f>'[1]РАСЧЕТ тарифа на 2021'!$M$69+'[1]РАСЧЕТ тарифа на 2021'!$M$86+'[1]РАСЧЕТ тарифа на 2021'!$M$141</f>
        <v>62995.33489015259</v>
      </c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</row>
    <row r="40" spans="1:105" ht="54" customHeight="1">
      <c r="A40" s="17" t="s">
        <v>29</v>
      </c>
      <c r="B40" s="17"/>
      <c r="C40" s="17"/>
      <c r="D40" s="17"/>
      <c r="E40" s="17"/>
      <c r="F40" s="17"/>
      <c r="G40" s="17"/>
      <c r="H40" s="18" t="s">
        <v>30</v>
      </c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</row>
    <row r="41" spans="1:105" ht="27.75" customHeight="1">
      <c r="A41" s="17" t="s">
        <v>31</v>
      </c>
      <c r="B41" s="17"/>
      <c r="C41" s="17"/>
      <c r="D41" s="17"/>
      <c r="E41" s="17"/>
      <c r="F41" s="17"/>
      <c r="G41" s="17"/>
      <c r="H41" s="18" t="s">
        <v>33</v>
      </c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5" t="s">
        <v>32</v>
      </c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19">
        <f>'[1]РАСЧЕТ тарифа на 2021'!$I$43+'[1]РАСЧЕТ тарифа на 2021'!$I$46+'[1]РАСЧЕТ тарифа на 2021'!$I$49+'[1]РАСЧЕТ тарифа на 2021'!$I$52</f>
        <v>17.31</v>
      </c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19">
        <f>'[1]РАСЧЕТ тарифа на 2021'!$J$43+'[1]РАСЧЕТ тарифа на 2021'!$J$46+'[1]РАСЧЕТ тарифа на 2021'!$J$49+'[1]РАСЧЕТ тарифа на 2021'!$J$52</f>
        <v>13.864285744842126</v>
      </c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19">
        <f>'[1]РАСЧЕТ тарифа на 2021'!$M$43+'[1]РАСЧЕТ тарифа на 2021'!$M$46+'[1]РАСЧЕТ тарифа на 2021'!$M$49+'[1]РАСЧЕТ тарифа на 2021'!$M$52</f>
        <v>17.31</v>
      </c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</row>
    <row r="42" spans="1:105" ht="27.75" customHeight="1">
      <c r="A42" s="17" t="s">
        <v>34</v>
      </c>
      <c r="B42" s="17"/>
      <c r="C42" s="17"/>
      <c r="D42" s="17"/>
      <c r="E42" s="17"/>
      <c r="F42" s="17"/>
      <c r="G42" s="17"/>
      <c r="H42" s="18" t="s">
        <v>35</v>
      </c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5" t="s">
        <v>52</v>
      </c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19">
        <f>AZ36/AZ41/12*1000</f>
        <v>33778.3271718529</v>
      </c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>
        <f>BT36/BT41/12*1000</f>
        <v>33315.395293655325</v>
      </c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>
        <f>CK36/CK41/12*1000</f>
        <v>36198.762714478384</v>
      </c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</row>
    <row r="43" spans="1:105" ht="18" customHeight="1">
      <c r="A43" s="23" t="s">
        <v>43</v>
      </c>
      <c r="B43" s="24"/>
      <c r="C43" s="24"/>
      <c r="D43" s="24"/>
      <c r="E43" s="24"/>
      <c r="F43" s="24"/>
      <c r="G43" s="25"/>
      <c r="H43" s="26" t="s">
        <v>53</v>
      </c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8"/>
      <c r="AJ43" s="29" t="s">
        <v>54</v>
      </c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1"/>
      <c r="AZ43" s="20">
        <f>'[1]РАСЧЕТ тарифа на 2021'!$I$161</f>
        <v>2618.083272032474</v>
      </c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2"/>
      <c r="BT43" s="20">
        <f>'[1]РАСЧЕТ тарифа на 2021'!$J$161</f>
        <v>2372.6</v>
      </c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2"/>
      <c r="CK43" s="20">
        <f>'[1]РАСЧЕТ тарифа на 2021'!$M$161</f>
        <v>2498.322822284871</v>
      </c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2"/>
    </row>
    <row r="44" spans="1:105" ht="15.75" customHeight="1">
      <c r="A44" s="17" t="s">
        <v>44</v>
      </c>
      <c r="B44" s="17"/>
      <c r="C44" s="17"/>
      <c r="D44" s="17"/>
      <c r="E44" s="17"/>
      <c r="F44" s="17"/>
      <c r="G44" s="17"/>
      <c r="H44" s="18" t="s">
        <v>46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29" t="s">
        <v>54</v>
      </c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1"/>
      <c r="AZ44" s="19">
        <f>'[1]РАСЧЕТ тарифа на 2021'!$I$162</f>
        <v>2618.083272032474</v>
      </c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>
        <f>'[1]РАСЧЕТ тарифа на 2021'!$J$162</f>
        <v>2372.6</v>
      </c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>
        <f>'[1]РАСЧЕТ тарифа на 2021'!$M$162</f>
        <v>2372.6</v>
      </c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</row>
    <row r="45" spans="1:105" ht="15.75" customHeight="1">
      <c r="A45" s="17" t="s">
        <v>45</v>
      </c>
      <c r="B45" s="17"/>
      <c r="C45" s="17"/>
      <c r="D45" s="17"/>
      <c r="E45" s="17"/>
      <c r="F45" s="17"/>
      <c r="G45" s="17"/>
      <c r="H45" s="18" t="s">
        <v>47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29" t="s">
        <v>54</v>
      </c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1"/>
      <c r="AZ45" s="19">
        <f>'[1]РАСЧЕТ тарифа на 2021'!$I$163</f>
        <v>2618.083272032474</v>
      </c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>
        <f>'[1]РАСЧЕТ тарифа на 2021'!$J$163</f>
        <v>2372.6</v>
      </c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>
        <f>'[1]РАСЧЕТ тарифа на 2021'!$M$163</f>
        <v>2686.906526949126</v>
      </c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</row>
  </sheetData>
  <sheetProtection/>
  <mergeCells count="116">
    <mergeCell ref="BT45:CJ45"/>
    <mergeCell ref="CK45:DA45"/>
    <mergeCell ref="A45:G45"/>
    <mergeCell ref="H45:AI45"/>
    <mergeCell ref="AJ45:AY45"/>
    <mergeCell ref="AZ45:BS45"/>
    <mergeCell ref="BT44:CJ44"/>
    <mergeCell ref="CK44:DA44"/>
    <mergeCell ref="A44:G44"/>
    <mergeCell ref="H44:AI44"/>
    <mergeCell ref="AJ44:AY44"/>
    <mergeCell ref="AZ44:BS44"/>
    <mergeCell ref="BT43:CJ43"/>
    <mergeCell ref="CK43:DA43"/>
    <mergeCell ref="A43:G43"/>
    <mergeCell ref="H43:AI43"/>
    <mergeCell ref="AJ43:AY43"/>
    <mergeCell ref="AZ43:BS43"/>
    <mergeCell ref="A41:G41"/>
    <mergeCell ref="H41:AI41"/>
    <mergeCell ref="A42:G42"/>
    <mergeCell ref="H42:AI42"/>
    <mergeCell ref="AJ42:AY42"/>
    <mergeCell ref="AZ42:BS42"/>
    <mergeCell ref="AJ41:AY41"/>
    <mergeCell ref="AZ41:BS41"/>
    <mergeCell ref="BT40:CJ40"/>
    <mergeCell ref="CK40:DA40"/>
    <mergeCell ref="BT42:CJ42"/>
    <mergeCell ref="CK42:DA42"/>
    <mergeCell ref="BT41:CJ41"/>
    <mergeCell ref="CK41:DA41"/>
    <mergeCell ref="A40:G40"/>
    <mergeCell ref="H40:AI40"/>
    <mergeCell ref="AJ40:AY40"/>
    <mergeCell ref="AZ40:BS40"/>
    <mergeCell ref="A38:G38"/>
    <mergeCell ref="H38:AI38"/>
    <mergeCell ref="A39:G39"/>
    <mergeCell ref="H39:AI39"/>
    <mergeCell ref="AJ39:AY39"/>
    <mergeCell ref="AZ39:BS39"/>
    <mergeCell ref="A37:G37"/>
    <mergeCell ref="H37:AI37"/>
    <mergeCell ref="AJ38:AY38"/>
    <mergeCell ref="AZ38:BS38"/>
    <mergeCell ref="BT36:CJ36"/>
    <mergeCell ref="CK36:DA36"/>
    <mergeCell ref="BT37:CJ37"/>
    <mergeCell ref="CK37:DA37"/>
    <mergeCell ref="AJ37:AY37"/>
    <mergeCell ref="AZ37:BS37"/>
    <mergeCell ref="AJ34:AY34"/>
    <mergeCell ref="AZ34:BS34"/>
    <mergeCell ref="BT39:CJ39"/>
    <mergeCell ref="CK39:DA39"/>
    <mergeCell ref="A36:G36"/>
    <mergeCell ref="H36:AI36"/>
    <mergeCell ref="AJ36:AY36"/>
    <mergeCell ref="AZ36:BS36"/>
    <mergeCell ref="BT38:CJ38"/>
    <mergeCell ref="CK38:DA38"/>
    <mergeCell ref="BT35:CJ35"/>
    <mergeCell ref="CK35:DA35"/>
    <mergeCell ref="BT34:CJ34"/>
    <mergeCell ref="CK34:DA34"/>
    <mergeCell ref="A34:G34"/>
    <mergeCell ref="H34:AI34"/>
    <mergeCell ref="A35:G35"/>
    <mergeCell ref="H35:AI35"/>
    <mergeCell ref="AJ35:AY35"/>
    <mergeCell ref="AZ35:BS35"/>
    <mergeCell ref="A33:G33"/>
    <mergeCell ref="H33:AI33"/>
    <mergeCell ref="AJ33:AY33"/>
    <mergeCell ref="AZ33:BS33"/>
    <mergeCell ref="BT33:CJ33"/>
    <mergeCell ref="CK33:DA33"/>
    <mergeCell ref="BT32:CJ32"/>
    <mergeCell ref="CK32:DA32"/>
    <mergeCell ref="A32:G32"/>
    <mergeCell ref="H32:AI32"/>
    <mergeCell ref="AJ32:AY32"/>
    <mergeCell ref="AZ32:BS32"/>
    <mergeCell ref="A12:DA12"/>
    <mergeCell ref="A14:DA14"/>
    <mergeCell ref="AR7:AU7"/>
    <mergeCell ref="A30:DA30"/>
    <mergeCell ref="A31:G31"/>
    <mergeCell ref="H31:AI31"/>
    <mergeCell ref="AJ31:AY31"/>
    <mergeCell ref="AZ31:BS31"/>
    <mergeCell ref="BT31:CJ31"/>
    <mergeCell ref="CK31:DA31"/>
    <mergeCell ref="A4:DA4"/>
    <mergeCell ref="A6:DA6"/>
    <mergeCell ref="AV7:CD7"/>
    <mergeCell ref="A8:DA8"/>
    <mergeCell ref="A10:DA10"/>
    <mergeCell ref="A11:DA11"/>
    <mergeCell ref="AF23:DA23"/>
    <mergeCell ref="Z24:DA24"/>
    <mergeCell ref="H25:DA25"/>
    <mergeCell ref="A27:DA27"/>
    <mergeCell ref="AA16:DA16"/>
    <mergeCell ref="AH17:DA17"/>
    <mergeCell ref="A29:AI29"/>
    <mergeCell ref="AJ29:AY29"/>
    <mergeCell ref="AZ29:BS29"/>
    <mergeCell ref="BT29:CJ29"/>
    <mergeCell ref="CK29:DA29"/>
    <mergeCell ref="X18:DA18"/>
    <mergeCell ref="X19:DA19"/>
    <mergeCell ref="H20:DA20"/>
    <mergeCell ref="H21:DA21"/>
    <mergeCell ref="Z22:DA22"/>
  </mergeCells>
  <hyperlinks>
    <hyperlink ref="AF23" r:id="rId1" display="naa@airkhv.ru"/>
  </hyperlink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8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Наделяева Олеся Константиновна</cp:lastModifiedBy>
  <cp:lastPrinted>2020-05-12T04:03:48Z</cp:lastPrinted>
  <dcterms:created xsi:type="dcterms:W3CDTF">2011-01-11T10:25:48Z</dcterms:created>
  <dcterms:modified xsi:type="dcterms:W3CDTF">2020-05-22T00:50:24Z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